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2_Immunization and Prescription Drug Use\Sharing Files 4\"/>
    </mc:Choice>
  </mc:AlternateContent>
  <xr:revisionPtr revIDLastSave="0" documentId="13_ncr:1_{6BEDB7AC-E1E7-4502-B2A9-FBBFFC125658}"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<sst xmlns="http://schemas.openxmlformats.org/spreadsheetml/2006/main" count="2127" uniqueCount="477">
  <si>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</si>
  <si>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</si>
  <si>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</si>
  <si>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</si>
  <si>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</si>
  <si>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</si>
  <si>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</si>
  <si>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</si>
  <si>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</si>
  <si>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</si>
  <si>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</si>
  <si>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</si>
  <si>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</si>
  <si>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</si>
  <si>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</si>
  <si>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</si>
  <si>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</si>
  <si>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</si>
  <si>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</si>
  <si>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</si>
  <si>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</si>
  <si>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</si>
  <si>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</si>
  <si>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</si>
  <si>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</si>
  <si>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</si>
  <si>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</si>
  <si>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</si>
  <si>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</si>
  <si>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</si>
  <si>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</si>
  <si>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</si>
  <si>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</si>
  <si>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</si>
  <si>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</si>
  <si>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</si>
  <si>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</si>
  <si>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</si>
  <si>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</si>
  <si>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</si>
  <si>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</si>
  <si>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</si>
  <si>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</si>
  <si>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</si>
  <si>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</si>
  <si>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</si>
  <si>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</si>
  <si>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</si>
  <si>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</si>
  <si>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</si>
  <si>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</si>
  <si>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</si>
  <si>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</si>
  <si>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</si>
  <si>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</si>
  <si>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</si>
  <si>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</si>
  <si>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</si>
  <si>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</si>
  <si>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</si>
  <si>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</si>
  <si>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</si>
  <si>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</si>
  <si>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</si>
  <si>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</si>
  <si>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</si>
  <si>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</si>
  <si>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</si>
  <si>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</si>
  <si>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</si>
  <si>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</si>
  <si>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</si>
  <si>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</si>
  <si>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</si>
  <si>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</si>
  <si>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</si>
  <si>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</si>
  <si>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</si>
  <si>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</si>
  <si>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</si>
  <si>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</si>
  <si>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</si>
  <si>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</si>
  <si>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</si>
  <si>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</si>
  <si>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</si>
  <si>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</si>
  <si>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</si>
  <si>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</si>
  <si>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</si>
  <si>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</si>
  <si>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</si>
  <si>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</si>
  <si>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</si>
  <si>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</si>
  <si>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</si>
  <si>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</si>
  <si>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</si>
  <si>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</si>
  <si>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</si>
  <si>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</si>
  <si>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</si>
  <si>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</si>
  <si>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</si>
  <si>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</si>
  <si>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</si>
  <si>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</si>
  <si>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</si>
  <si>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</si>
  <si>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</si>
  <si>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</si>
  <si>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</si>
  <si>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</si>
  <si>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</si>
  <si>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</si>
  <si>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</si>
  <si>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</si>
  <si>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</si>
  <si>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</si>
  <si>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</si>
  <si>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</si>
  <si>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</si>
  <si>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</si>
  <si>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</si>
  <si>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</si>
  <si>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</si>
  <si>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</si>
  <si>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</si>
  <si>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</si>
  <si>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</si>
  <si>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</si>
  <si>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</si>
  <si>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</si>
  <si>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</si>
  <si>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</si>
  <si>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</si>
  <si>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</si>
  <si>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</si>
  <si>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</si>
  <si>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</si>
  <si>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</si>
  <si>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</si>
  <si>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</si>
  <si>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</si>
  <si>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</si>
  <si>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</si>
  <si>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</si>
  <si>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</si>
  <si>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</si>
  <si>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</si>
  <si>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</si>
  <si>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</si>
  <si>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</si>
  <si>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</si>
  <si>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</si>
  <si>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</si>
  <si>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</si>
  <si>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</si>
  <si>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</si>
  <si>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</si>
  <si>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</si>
  <si>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</si>
  <si>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</si>
  <si>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</si>
  <si>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</si>
  <si>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</si>
  <si>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</si>
  <si>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</si>
  <si>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</si>
  <si>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</si>
  <si>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</si>
  <si>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</si>
  <si>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</si>
  <si>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</si>
  <si>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</si>
  <si>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</si>
  <si>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</si>
  <si>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</si>
  <si>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</si>
  <si>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</si>
  <si>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</si>
  <si>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</si>
  <si>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</si>
  <si>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</si>
  <si>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</si>
  <si>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</si>
  <si>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</si>
  <si>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</si>
  <si>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</si>
  <si>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</si>
  <si>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</si>
  <si>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</si>
  <si>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</si>
  <si>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</si>
  <si>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</si>
  <si>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</si>
  <si>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</si>
  <si>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</si>
  <si>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</si>
  <si>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</si>
  <si>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</si>
  <si>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</si>
  <si>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</si>
  <si>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</si>
  <si>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</si>
  <si>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</si>
  <si>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</si>
  <si>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</si>
  <si>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</si>
  <si>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</si>
  <si>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</si>
  <si>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</si>
  <si>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</si>
  <si>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</si>
  <si>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</si>
  <si>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</si>
  <si>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</si>
  <si>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</si>
  <si>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</si>
  <si>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</si>
  <si>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</si>
  <si>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</si>
  <si>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</si>
  <si>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</si>
  <si>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</si>
  <si>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</si>
  <si>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</si>
  <si>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</si>
  <si>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</si>
  <si>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</si>
  <si>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</si>
  <si>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</si>
  <si>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</si>
  <si>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</si>
  <si>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</si>
  <si>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</si>
  <si>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(a,b)</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</si>
  <si>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</si>
  <si>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</si>
  <si>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</si>
  <si>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</si>
  <si>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</si>
  <si>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</si>
  <si>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</si>
  <si>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</si>
  <si>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</si>
  <si>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</si>
  <si>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</si>
  <si>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</si>
  <si>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</si>
  <si>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</si>
  <si>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</si>
  <si>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</si>
  <si>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</si>
  <si>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</si>
  <si>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</si>
  <si>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</si>
  <si>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</si>
  <si>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</si>
  <si>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</si>
  <si>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</si>
  <si>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</si>
  <si>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</si>
  <si>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</si>
  <si>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</si>
  <si>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</si>
  <si>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</si>
  <si>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</si>
  <si>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</si>
  <si>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</si>
  <si>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</si>
  <si>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</si>
  <si>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</si>
  <si>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u</t>
  </si>
  <si>
    <t>(1,a,b)</t>
  </si>
  <si>
    <t>(b)</t>
  </si>
  <si>
    <t>(1,2,b)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</si>
  <si>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</si>
  <si>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</si>
  <si>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</si>
  <si>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</si>
  <si>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</si>
  <si>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</si>
  <si>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</si>
  <si>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</si>
  <si>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</si>
  <si>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</si>
  <si>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</si>
  <si>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</si>
  <si>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</si>
  <si>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</si>
  <si>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</si>
  <si>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</si>
  <si>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</si>
  <si>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</si>
  <si>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</si>
  <si>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</si>
  <si>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</si>
  <si>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</si>
  <si>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</si>
  <si>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</si>
  <si>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</si>
  <si>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</si>
  <si>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</si>
  <si>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</si>
  <si>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</si>
  <si>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</si>
  <si>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</si>
  <si>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</si>
  <si>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</si>
  <si>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</si>
  <si>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</si>
  <si>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</si>
  <si>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</si>
  <si>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</si>
  <si>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</si>
  <si>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</si>
  <si>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</si>
  <si>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</si>
  <si>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</si>
  <si>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</si>
  <si>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</si>
  <si>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</si>
  <si>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</si>
  <si>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</si>
  <si>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</si>
  <si>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</si>
  <si>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</si>
  <si>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</si>
  <si>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</si>
  <si>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</si>
  <si>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</si>
  <si>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</si>
  <si>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</si>
  <si>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</si>
  <si>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</si>
  <si>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</si>
  <si>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</si>
  <si>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</si>
  <si>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</si>
  <si>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</si>
  <si>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</si>
  <si>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</si>
  <si>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</si>
  <si>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</si>
  <si>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</si>
  <si>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</si>
  <si>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</si>
  <si>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</si>
  <si>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</si>
  <si>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</si>
  <si>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</si>
  <si>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</si>
  <si>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</si>
  <si>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</si>
  <si>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</si>
  <si>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</si>
  <si>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</si>
  <si>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</si>
  <si>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</si>
  <si>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</si>
  <si>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</si>
  <si>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</si>
  <si>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</si>
  <si>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</si>
  <si>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</si>
  <si>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</si>
  <si>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</si>
  <si>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</si>
  <si>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</si>
  <si>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</si>
  <si>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</si>
  <si>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</si>
  <si>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</si>
  <si>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</si>
  <si>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</si>
  <si>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</si>
  <si>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</si>
  <si>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</si>
  <si>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</si>
  <si>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</si>
  <si>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</si>
  <si>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</si>
  <si>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</si>
  <si>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</si>
  <si>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</si>
  <si>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</si>
  <si>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</si>
  <si>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</si>
  <si>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</si>
  <si>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</si>
  <si>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</si>
  <si>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</si>
  <si>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</si>
  <si>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</si>
  <si>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</si>
  <si>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</si>
  <si>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</si>
  <si>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</si>
  <si>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</si>
  <si>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</si>
  <si>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</si>
  <si>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</si>
  <si>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</si>
  <si>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</si>
  <si>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</si>
  <si>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</si>
  <si>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</si>
  <si>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</si>
  <si>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</si>
  <si>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</si>
  <si>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</si>
  <si>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</si>
  <si>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</si>
  <si>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</si>
  <si>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</si>
  <si>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</si>
  <si>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</si>
  <si>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</si>
  <si>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</si>
  <si>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</si>
  <si>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</si>
  <si>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</si>
  <si>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</si>
  <si>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</si>
  <si>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</si>
  <si>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</si>
  <si>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</si>
  <si>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</si>
  <si>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</si>
  <si>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</si>
  <si>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</si>
  <si>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Percent (2012/13)</t>
  </si>
  <si>
    <t>Adjusted 
Percent (2017/18)</t>
  </si>
  <si>
    <t>Adjusted 
Percent (2022/23)</t>
  </si>
  <si>
    <t>Crude and Age &amp; Sex Adjusted Annual Proportion of Residents with 1+ Rx for Antidepressants by Regions, 2012/13, 2017/18 &amp; 2022/23(ref), proportion</t>
  </si>
  <si>
    <t>(2,3,a,b)</t>
  </si>
  <si>
    <t>(1,3,a,b)</t>
  </si>
  <si>
    <t>(1,2,a)</t>
  </si>
  <si>
    <t>(a)</t>
  </si>
  <si>
    <t>(3,b)</t>
  </si>
  <si>
    <t>(3,a)</t>
  </si>
  <si>
    <t>(3,a,b)</t>
  </si>
  <si>
    <t>(2,3,b)</t>
  </si>
  <si>
    <t>(1,3,a)</t>
  </si>
  <si>
    <t>(1,2,3,a,b)</t>
  </si>
  <si>
    <t>Crude and Age &amp; Sex Adjusted Annual Proportion of Residents with 1+ Rx for Antidepressants by Income Quintile, 2012/13, 2017/18 &amp; 2022/23(ref), proportion</t>
  </si>
  <si>
    <t>1,2</t>
  </si>
  <si>
    <t xml:space="preserve">Use of Antidepressants Counts, Crude Percents, and Adjusted Percents by Health Region, 2012/13, 2017/18 and 2022/23
</t>
  </si>
  <si>
    <t xml:space="preserve">Use of Antidepressants Counts, Crude Percents, and Adjusted Percents by Winnipeg Community Area, 2012/13, 2017/18 and 2022/23
</t>
  </si>
  <si>
    <t xml:space="preserve">Use of Antidepressants Counts, Crude Percents, and Adjusted Percents by District in Southern Health-Santé Sud, 2012/13, 2017/18 and 2022/23
</t>
  </si>
  <si>
    <t xml:space="preserve">Use of Antidepressants Counts, Crude Percents, and Adjusted Percents by District in Interlake-Eastern RHA, 2012/13, 2017/18 and 2022/23
</t>
  </si>
  <si>
    <t xml:space="preserve">Use of Antidepressants Counts, Crude Percents, and Adjusted Percents by District in Prairie Mountain, 2012/13, 2017/18 and 2022/23
</t>
  </si>
  <si>
    <t xml:space="preserve">Use of Antidepressants Counts, Crude Percents, and Adjusted Percents by District in Northern Health Region, 2012/13, 2017/18 and 2022/23
</t>
  </si>
  <si>
    <t>Count and percent of residents (all ages) with at least one antidepressant</t>
  </si>
  <si>
    <t>Count and percent of residents (all ages) with at least one antidepressant dispensation</t>
  </si>
  <si>
    <t>Age- and sex-adjusted percent of residents (all ages) with at least one antidepressant dispensation</t>
  </si>
  <si>
    <t xml:space="preserve">date:  November 27, 2024 </t>
  </si>
  <si>
    <t>Community Area</t>
  </si>
  <si>
    <t>Neighborhood Cluster</t>
  </si>
  <si>
    <t xml:space="preserve">Use of Antidepressants Counts, Crude Percents, and Adjusted Percents by Winnipeg Neighbourhood Cluster, 2012/13, 2017/18 and 2022/23
</t>
  </si>
  <si>
    <t>District</t>
  </si>
  <si>
    <t>Count 
(2012/13)</t>
  </si>
  <si>
    <t>Crude Percent 
(2012/13)</t>
  </si>
  <si>
    <t>Adjusted Percent 
(2012/13)</t>
  </si>
  <si>
    <t>Count 
(2017/18)</t>
  </si>
  <si>
    <t>Crude Percent 
2017/18)</t>
  </si>
  <si>
    <t>Adjusted Percent 
(2017/18)</t>
  </si>
  <si>
    <t>Count 
(2022/23)</t>
  </si>
  <si>
    <t>Crude Percent 
(2022/23)</t>
  </si>
  <si>
    <t>Adjusted Percent
(2022/23)</t>
  </si>
  <si>
    <t>Health Region</t>
  </si>
  <si>
    <t>If you require this document in a different accessible format, please contact us: by phone at 204-789-3819 or by email at info@cpe.umanitoba.ca.</t>
  </si>
  <si>
    <t>End of worksheet</t>
  </si>
  <si>
    <t>bold = statistically significant</t>
  </si>
  <si>
    <t xml:space="preserve">Adjusted Percent of Antidepressant Use by Income Quintile, 2012/13, 2017/18 and 2022/23
</t>
  </si>
  <si>
    <t xml:space="preserve">Statistical Tests for Adjusted Percent of Antidepressant Use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</si>
</sst>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4">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2" fontId="40" fillId="0" borderId="11" xfId="108" applyNumberFormat="1" applyFont="1" applyFill="1" applyBorder="1" applyAlignment="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2032380235545258"/>
          <c:y val="0.10490065235961916"/>
          <c:w val="0.57489565783472929"/>
          <c:h val="0.7302698278369999"/>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(1,3,a,b)</c:v>
                  </c:pt>
                  <c:pt idx="2">
                    <c:v>Prairie Mountain Health (2,3,a,b)</c:v>
                  </c:pt>
                  <c:pt idx="3">
                    <c:v>Interlake-Eastern RHA (a,b)</c:v>
                  </c:pt>
                  <c:pt idx="4">
                    <c:v>Winnipeg RHA (a,b)</c:v>
                  </c:pt>
                  <c:pt idx="5">
                    <c:v>Southern Health-Santé Sud (a,b)</c:v>
                  </c:pt>
                </c:lvl>
                <c:lvl>
                  <c:pt idx="0">
                    <c:v>   </c:v>
                  </c:pt>
                </c:lvl>
              </c:multiLvlStrCache>
            </c:multiLvlStrRef>
          </c:cat>
          <c:val>
            <c:numRef>
              <c:f>'Graph Data'!$H$6:$H$11</c:f>
              <c:numCache>
                <c:formatCode>0.00</c:formatCode>
                <c:ptCount val="6"/>
                <c:pt idx="0">
                  <c:v>13.88751886</c:v>
                </c:pt>
                <c:pt idx="1">
                  <c:v>11.574278940000001</c:v>
                </c:pt>
                <c:pt idx="2">
                  <c:v>16.809406989999999</c:v>
                </c:pt>
                <c:pt idx="3">
                  <c:v>14.801395179999998</c:v>
                </c:pt>
                <c:pt idx="4">
                  <c:v>13.324509109999999</c:v>
                </c:pt>
                <c:pt idx="5">
                  <c:v>13.000896730000001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(1,3,a,b)</c:v>
                  </c:pt>
                  <c:pt idx="2">
                    <c:v>Prairie Mountain Health (2,3,a,b)</c:v>
                  </c:pt>
                  <c:pt idx="3">
                    <c:v>Interlake-Eastern RHA (a,b)</c:v>
                  </c:pt>
                  <c:pt idx="4">
                    <c:v>Winnipeg RHA (a,b)</c:v>
                  </c:pt>
                  <c:pt idx="5">
                    <c:v>Southern Health-Santé Sud (a,b)</c:v>
                  </c:pt>
                </c:lvl>
                <c:lvl>
                  <c:pt idx="0">
                    <c:v>   </c:v>
                  </c:pt>
                </c:lvl>
              </c:multiLvlStrCache>
            </c:multiLvlStrRef>
          </c:cat>
          <c:val>
            <c:numRef>
              <c:f>'Graph Data'!$G$6:$G$11</c:f>
              <c:numCache>
                <c:formatCode>0.00</c:formatCode>
                <c:ptCount val="6"/>
                <c:pt idx="0">
                  <c:v>11.563728639999999</c:v>
                </c:pt>
                <c:pt idx="1">
                  <c:v>10.00403371</c:v>
                </c:pt>
                <c:pt idx="2">
                  <c:v>13.434760670000001</c:v>
                </c:pt>
                <c:pt idx="3">
                  <c:v>12.072264759999999</c:v>
                </c:pt>
                <c:pt idx="4">
                  <c:v>11.00431635</c:v>
                </c:pt>
                <c:pt idx="5">
                  <c:v>10.78111889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(1,3,a,b)</c:v>
                  </c:pt>
                  <c:pt idx="2">
                    <c:v>Prairie Mountain Health (2,3,a,b)</c:v>
                  </c:pt>
                  <c:pt idx="3">
                    <c:v>Interlake-Eastern RHA (a,b)</c:v>
                  </c:pt>
                  <c:pt idx="4">
                    <c:v>Winnipeg RHA (a,b)</c:v>
                  </c:pt>
                  <c:pt idx="5">
                    <c:v>Southern Health-Santé Sud (a,b)</c:v>
                  </c:pt>
                </c:lvl>
                <c:lvl>
                  <c:pt idx="0">
                    <c:v>   </c:v>
                  </c:pt>
                </c:lvl>
              </c:multiLvlStrCache>
            </c:multiLvlStrRef>
          </c:cat>
          <c:val>
            <c:numRef>
              <c:f>'Graph Data'!$F$6:$F$11</c:f>
              <c:numCache>
                <c:formatCode>0.00</c:formatCode>
                <c:ptCount val="6"/>
                <c:pt idx="0">
                  <c:v>9.8517086799999998</c:v>
                </c:pt>
                <c:pt idx="1">
                  <c:v>8.3273083799999998</c:v>
                </c:pt>
                <c:pt idx="2">
                  <c:v>11.240399889999999</c:v>
                </c:pt>
                <c:pt idx="3">
                  <c:v>9.5625402499999996</c:v>
                </c:pt>
                <c:pt idx="4">
                  <c:v>9.5050584300000001</c:v>
                </c:pt>
                <c:pt idx="5">
                  <c:v>9.1528300800000011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22"/>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3688012667134049"/>
          <c:y val="0.11524514592195846"/>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4977803004685764"/>
          <c:w val="0.8661362333747884"/>
          <c:h val="0.5344919585583091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8.9397128299999995</c:v>
                </c:pt>
                <c:pt idx="1">
                  <c:v>9.9536826900000008</c:v>
                </c:pt>
                <c:pt idx="2">
                  <c:v>9.5653456000000006</c:v>
                </c:pt>
                <c:pt idx="3">
                  <c:v>9.1991665999999999</c:v>
                </c:pt>
                <c:pt idx="4">
                  <c:v>8.9565288899999995</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10.948259589999999</c:v>
                </c:pt>
                <c:pt idx="1">
                  <c:v>11.869947789999999</c:v>
                </c:pt>
                <c:pt idx="2">
                  <c:v>11.49715801</c:v>
                </c:pt>
                <c:pt idx="3">
                  <c:v>11.016720450000001</c:v>
                </c:pt>
                <c:pt idx="4">
                  <c:v>10.82342585</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13.343535989999999</c:v>
                </c:pt>
                <c:pt idx="1">
                  <c:v>13.116799409999999</c:v>
                </c:pt>
                <c:pt idx="2">
                  <c:v>14.568949700000001</c:v>
                </c:pt>
                <c:pt idx="3">
                  <c:v>13.297463690000001</c:v>
                </c:pt>
                <c:pt idx="4">
                  <c:v>13.7918713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535232139044817"/>
          <c:y val="0.46874634455223479"/>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4979698670262903"/>
          <c:w val="0.8661362333747884"/>
          <c:h val="0.53143940267971146"/>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10.921091669999999</c:v>
                </c:pt>
                <c:pt idx="1">
                  <c:v>9.3283970299999996</c:v>
                </c:pt>
                <c:pt idx="2">
                  <c:v>9.1925117699999994</c:v>
                </c:pt>
                <c:pt idx="3">
                  <c:v>8.2283100499999993</c:v>
                </c:pt>
                <c:pt idx="4">
                  <c:v>8.4172738700000007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12.3465188</c:v>
                </c:pt>
                <c:pt idx="1">
                  <c:v>11.02576487</c:v>
                </c:pt>
                <c:pt idx="2">
                  <c:v>10.758624470000001</c:v>
                </c:pt>
                <c:pt idx="3">
                  <c:v>10.39857106</c:v>
                </c:pt>
                <c:pt idx="4">
                  <c:v>9.8040461899999993</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14.71351795</c:v>
                </c:pt>
                <c:pt idx="1">
                  <c:v>13.677792850000001</c:v>
                </c:pt>
                <c:pt idx="2">
                  <c:v>12.937077089999999</c:v>
                </c:pt>
                <c:pt idx="3">
                  <c:v>12.26369736</c:v>
                </c:pt>
                <c:pt idx="4">
                  <c:v>12.56857911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326567582162283"/>
          <c:y val="0.45787667425549711"/>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ntidepressant use by Manitoba health region for the years 2012/13, 2017/18, and 2022/23. Values represent the age- and sex-adjusted percent of residents with at least one antidepressant dispensation.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3.18256E-7</cdr:y>
    </cdr:from>
    <cdr:to>
      <cdr:x>1</cdr:x>
      <cdr:y>0.0913</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737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12.7: Antidepressant Use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antidepressant dispensation</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ntidepressant use by rural income quintile, 2012/13, 2017/18 and 2022/23, based on the age- and sex- adjusted percent of residents with a least one antidepressant dispensation.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Antidepressant Use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antidepressant dispensation</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ntidepressant use by urban income quintile, 2012/13, 2017/18 and 2022/23, based on the age- and sex- adjusted percent of residents with a least one antidepressant dispensation.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Antidepressant Use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antidepressant dispensation</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395826BD-4261-4B6C-93FA-27D5EB161FFE}"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7B6B7645-FA01-47EB-95D7-C57E50F065B8}"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9C9CA4C0-5E10-443A-A70C-616A507D2081}"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0E4FE3D5-FA2A-4CAF-A407-444C4E562EBD}"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1069E77D-690B-438B-8FB5-FD0E7EEA2271}"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9B50C59-592B-47D1-A3C7-90A81C69E259}"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27BFB053-FD77-4137-BC45-49F72F815D02}"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Percent _x000a_(2012/13)" dataDxfId="98"/>
    <tableColumn id="9" xr3:uid="{E533163E-0B38-4D72-A5E4-7C9E8DE92DB0}" name="Adjusted Percent _x000a_(2012/13)" dataDxfId="97"/>
    <tableColumn id="4" xr3:uid="{E905B87B-6CF6-472D-A463-4DD4DF0F4579}" name="Count _x000a_(2017/18)" dataDxfId="96"/>
    <tableColumn id="5" xr3:uid="{42AC696E-0C0F-41CD-87FE-48FEB719A977}" name="Crude Percent _x000a_2017/18)" dataDxfId="95" dataCellStyle="Percent"/>
    <tableColumn id="10" xr3:uid="{9B6946B1-8EB7-4F82-B7C6-45A6E18E0B8E}" name="Adjusted Percent _x000a_(2017/18)" dataDxfId="94" dataCellStyle="Percent"/>
    <tableColumn id="6" xr3:uid="{98A3EF03-EBD3-4B5B-968D-B7D8D08DA0B7}" name="Count _x000a_(2022/23)" dataDxfId="93"/>
    <tableColumn id="7" xr3:uid="{207C225F-DEFE-422A-B44A-EF5A1D5B5E9B}" name="Crude Percent _x000a_(2022/23)" dataDxfId="92" dataCellStyle="Percent"/>
    <tableColumn id="12" xr3:uid="{99B711D0-E2B7-4818-8B64-BF6600B64A94}" name="Adjusted Percent_x000a_(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Percent _x000a_(2012/13)" dataDxfId="85"/>
    <tableColumn id="8" xr3:uid="{E1FE3E8A-F8CF-4F43-A07A-29CA47C07498}" name="Adjusted Percent _x000a_(2012/13)" dataDxfId="84" dataCellStyle="Percent"/>
    <tableColumn id="4" xr3:uid="{17D3DE66-4D16-4579-9390-FCE7DFAD63F4}" name="Count _x000a_(2017/18)" dataDxfId="83" dataCellStyle="Data - counts"/>
    <tableColumn id="5" xr3:uid="{CB9FD7DB-67DB-469A-B19C-D7838272F54A}" name="Crude Percent _x000a_2017/18)" dataDxfId="82" dataCellStyle="Percent"/>
    <tableColumn id="9" xr3:uid="{13A8AFE8-2E00-4BDF-B370-B87F79D187D2}" name="Adjusted Percent _x000a_(2017/18)" dataDxfId="81" dataCellStyle="Percent"/>
    <tableColumn id="6" xr3:uid="{DE6F0234-9AFC-4F7C-B44E-7E3EF1DFD886}" name="Count _x000a_(2022/23)" dataDxfId="80" dataCellStyle="Data - counts"/>
    <tableColumn id="7" xr3:uid="{DEF3260F-6C20-44F1-A215-7DE7E706528E}" name="Crude Percent _x000a_(2022/23)" dataDxfId="79" dataCellStyle="Percent"/>
    <tableColumn id="10" xr3:uid="{FD57EE1E-18E1-452C-A821-2E362C658130}" name="Adjusted Percent_x000a_(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Percent _x000a_(2012/13)" dataDxfId="72"/>
    <tableColumn id="8" xr3:uid="{0C919304-67A1-4AA3-8103-645F25F7CD26}" name="Adjusted Percent _x000a_(2012/13)" dataDxfId="71" dataCellStyle="Data - percent"/>
    <tableColumn id="4" xr3:uid="{9B3EB30E-4811-4C2F-87EE-547A53BB9DF3}" name="Count _x000a_(2017/18)" dataDxfId="70" dataCellStyle="Data - counts"/>
    <tableColumn id="5" xr3:uid="{0F12AD61-6D7D-4366-8714-6875C0A34F39}" name="Crude Percent _x000a_2017/18)" dataDxfId="69" dataCellStyle="Percent"/>
    <tableColumn id="9" xr3:uid="{2605FB17-AA4C-4FAA-83FA-01A01B6C0FC0}" name="Adjusted Percent _x000a_(2017/18)" dataDxfId="68" dataCellStyle="Percent"/>
    <tableColumn id="6" xr3:uid="{43E0FA13-9B54-44D6-B201-10E3B3EA5D72}" name="Count _x000a_(2022/23)" dataDxfId="67" dataCellStyle="Data - counts"/>
    <tableColumn id="7" xr3:uid="{C517B006-E5E4-45CE-8275-34DFC91A1A27}" name="Crude Percent _x000a_(2022/23)" dataDxfId="66" dataCellStyle="Percent"/>
    <tableColumn id="10" xr3:uid="{B737B69A-8423-4615-A441-837880882BBA}" name="Adjusted Percent_x000a_(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Percent _x000a_(2012/13)" dataDxfId="59"/>
    <tableColumn id="8" xr3:uid="{CFB65243-E5B2-44C6-8D0C-FB9438A58613}" name="Adjusted Percent _x000a_(2012/13)" dataDxfId="58"/>
    <tableColumn id="4" xr3:uid="{65A87695-A081-48FE-8DE3-008DDF3ABE7B}" name="Count _x000a_(2017/18)" dataDxfId="57"/>
    <tableColumn id="5" xr3:uid="{94433568-4669-42E6-80A7-30B3ED87FD6E}" name="Crude Percent _x000a_2017/18)" dataDxfId="56" dataCellStyle="Percent"/>
    <tableColumn id="9" xr3:uid="{3F299B8B-FCEB-4979-A7AE-BD2BD5C89E3E}" name="Adjusted Percent _x000a_(2017/18)" dataDxfId="55" dataCellStyle="Percent"/>
    <tableColumn id="6" xr3:uid="{F9BAEEB1-906A-4FDA-B891-D116C64ECB71}" name="Count _x000a_(2022/23)" dataDxfId="54"/>
    <tableColumn id="7" xr3:uid="{0CF98AB4-2418-42C1-BA44-73FF78F5589D}" name="Crude Percent _x000a_(2022/23)" dataDxfId="53" dataCellStyle="Percent"/>
    <tableColumn id="10" xr3:uid="{9C6E716E-CAD9-42C6-B721-1B82BF58347E}" name="Adjusted Percent_x000a_(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Percent _x000a_(2012/13)" dataDxfId="46"/>
    <tableColumn id="8" xr3:uid="{5833F9F7-6CE0-4C5D-9C27-545F1A6F2CD5}" name="Adjusted Percent _x000a_(2012/13)" dataDxfId="45"/>
    <tableColumn id="4" xr3:uid="{AA22EA7D-5DC0-4F3A-8ECA-5325860C71C2}" name="Count _x000a_(2017/18)" dataDxfId="44"/>
    <tableColumn id="5" xr3:uid="{8961EBF3-9061-40CF-8EED-1A80E878AA94}" name="Crude Percent _x000a_2017/18)" dataDxfId="43" dataCellStyle="Percent"/>
    <tableColumn id="9" xr3:uid="{670C5F53-3547-4206-A3B4-00F4526F41EF}" name="Adjusted Percent _x000a_(2017/18)" dataDxfId="42" dataCellStyle="Percent"/>
    <tableColumn id="6" xr3:uid="{5AE41F3B-C96C-4164-9A3A-D1DA1E86C419}" name="Count _x000a_(2022/23)" dataDxfId="41"/>
    <tableColumn id="7" xr3:uid="{CC94DDF7-9E48-4746-955D-E442C96C3982}" name="Crude Percent _x000a_(2022/23)" dataDxfId="40" dataCellStyle="Percent"/>
    <tableColumn id="10" xr3:uid="{1DCF345B-E210-451E-A2D4-F32F96B5D28A}" name="Adjusted Percent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Percent _x000a_(2012/13)" dataDxfId="33"/>
    <tableColumn id="8" xr3:uid="{78EE06CD-91BE-4824-9F4D-66929B7D5852}" name="Adjusted Percent _x000a_(2012/13)" dataDxfId="32"/>
    <tableColumn id="4" xr3:uid="{ACE4089F-A593-4169-8211-DB959B0A7642}" name="Count _x000a_(2017/18)" dataDxfId="31"/>
    <tableColumn id="5" xr3:uid="{BBAF5251-1946-45AA-B1BE-33DD00E61DDF}" name="Crude Percent _x000a_2017/18)" dataDxfId="30" dataCellStyle="Percent"/>
    <tableColumn id="9" xr3:uid="{0243E1F9-2123-42A5-BB23-E877D5619A14}" name="Adjusted Percent _x000a_(2017/18)" dataDxfId="29" dataCellStyle="Percent"/>
    <tableColumn id="6" xr3:uid="{2EBEEC92-8AF4-4122-8D62-E2CACC3843A9}" name="Count _x000a_(2022/23)" dataDxfId="28"/>
    <tableColumn id="7" xr3:uid="{EE37DAC4-2A3A-4DD3-9407-19801A4F6813}" name="Crude Percent _x000a_(2022/23)" dataDxfId="27" dataCellStyle="Percent"/>
    <tableColumn id="10" xr3:uid="{E85AC16D-EACE-461E-8B26-B1F5656F1FD6}" name="Adjusted Percent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Percent _x000a_(2012/13)" dataDxfId="20"/>
    <tableColumn id="8" xr3:uid="{D76499AF-A597-492A-91E1-B9288188753A}" name="Adjusted Percent _x000a_(2012/13)" dataDxfId="19"/>
    <tableColumn id="4" xr3:uid="{82B9FAD0-A182-4979-A453-ABA4A726790B}" name="Count _x000a_(2017/18)" dataDxfId="18"/>
    <tableColumn id="5" xr3:uid="{112A539F-2360-4C14-A71A-5D32AF2F734D}" name="Crude Percent _x000a_2017/18)" dataDxfId="17" dataCellStyle="Percent"/>
    <tableColumn id="9" xr3:uid="{7A0D3EB2-8D1A-44C5-A259-DABF8E4C74B0}" name="Adjusted Percent _x000a_(2017/18)" dataDxfId="16" dataCellStyle="Percent"/>
    <tableColumn id="6" xr3:uid="{FB9C8903-1AC8-4A75-8E6F-8F2F08F49C57}" name="Count _x000a_(2022/23)" dataDxfId="15"/>
    <tableColumn id="7" xr3:uid="{290570BD-3038-4C7F-AC18-9BCCFD7BFA28}" name="Crude Percent _x000a_(2022/23)" dataDxfId="14" dataCellStyle="Percent"/>
    <tableColumn id="10" xr3:uid="{926D0B2F-0520-4633-993E-B9FF02B30FFE}" name="Adjusted Percent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Percent (2012/13)" dataDxfId="8" dataCellStyle="Percent"/>
    <tableColumn id="3" xr3:uid="{25DBBBAA-19F0-44AB-A7A3-E2C9680F4E3D}" name="Adjusted _x000a_Percent (2017/18)" dataDxfId="7" dataCellStyle="Percent"/>
    <tableColumn id="4" xr3:uid="{B1A4B07F-07FA-4054-9241-0E968E724E9B}" name="Adjusted _x000a_Percent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DF42B7D-03BB-4CD9-A39D-DD46F9088FDE}" name="Table919331221303948664" displayName="Table919331221303948664" ref="A2:B12" totalsRowShown="0" headerRowDxfId="5" dataDxfId="3" headerRowBorderDxfId="4">
  <tableColumns count="2">
    <tableColumn id="1" xr3:uid="{B0E90A07-749F-4681-8C4D-997D30768914}" name="Statistical Tests" dataDxfId="2"/>
    <tableColumn id="2" xr3:uid="{F0E53963-BF26-4EDC-AB4E-7B24BE445344}"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2" t="s">
        <v>448</v>
      </c>
      <c r="B1" s="55"/>
      <c r="C1" s="55"/>
      <c r="D1" s="55"/>
      <c r="E1" s="55"/>
      <c r="F1" s="55"/>
      <c r="G1" s="55"/>
      <c r="H1" s="55"/>
      <c r="I1" s="55"/>
      <c r="J1" s="55"/>
      <c r="K1" s="55"/>
      <c r="L1" s="55"/>
    </row>
    <row r="2" spans="1:18" s="56" customFormat="1" ht="18.899999999999999" customHeight="1" x14ac:dyDescent="0.3">
      <c r="A2" s="1" t="s">
        <v>455</v>
      </c>
      <c r="B2" s="57"/>
      <c r="C2" s="57"/>
      <c r="D2" s="57"/>
      <c r="E2" s="57"/>
      <c r="F2" s="57"/>
      <c r="G2" s="57"/>
      <c r="H2" s="57"/>
      <c r="I2" s="57"/>
      <c r="J2" s="57"/>
      <c r="K2" s="55"/>
      <c r="L2" s="55"/>
    </row>
    <row r="3" spans="1:18" s="60" customFormat="1" ht="54" customHeight="1" x14ac:dyDescent="0.3">
      <c r="A3" s="109" t="s">
        <v>471</v>
      </c>
      <c r="B3" s="58" t="s">
        <v>462</v>
      </c>
      <c r="C3" s="58" t="s">
        <v>463</v>
      </c>
      <c r="D3" s="58" t="s">
        <v>464</v>
      </c>
      <c r="E3" s="58" t="s">
        <v>465</v>
      </c>
      <c r="F3" s="58" t="s">
        <v>466</v>
      </c>
      <c r="G3" s="58" t="s">
        <v>467</v>
      </c>
      <c r="H3" s="58" t="s">
        <v>468</v>
      </c>
      <c r="I3" s="58" t="s">
        <v>469</v>
      </c>
      <c r="J3" s="59" t="s">
        <v>470</v>
      </c>
      <c r="Q3" s="61"/>
      <c r="R3" s="61"/>
    </row>
    <row r="4" spans="1:18" s="56" customFormat="1" ht="18.899999999999999" customHeight="1" x14ac:dyDescent="0.3">
      <c r="A4" s="62" t="s">
        <v>174</v>
      </c>
      <c r="B4" s="63">
        <v>17571</v>
      </c>
      <c r="C4" s="87">
        <v>9.50539077</v>
      </c>
      <c r="D4" s="87">
        <v>9.1528300800000011</v>
      </c>
      <c r="E4" s="63">
        <v>22042</v>
      </c>
      <c r="F4" s="87">
        <v>10.89338401</v>
      </c>
      <c r="G4" s="87">
        <v>10.78111889</v>
      </c>
      <c r="H4" s="63">
        <v>28232</v>
      </c>
      <c r="I4" s="87">
        <v>12.666394480000001</v>
      </c>
      <c r="J4" s="87">
        <v>13.000896730000001</v>
      </c>
    </row>
    <row r="5" spans="1:18" s="56" customFormat="1" ht="18.899999999999999" customHeight="1" x14ac:dyDescent="0.3">
      <c r="A5" s="62" t="s">
        <v>169</v>
      </c>
      <c r="B5" s="63">
        <v>74776</v>
      </c>
      <c r="C5" s="87">
        <v>10.3104326</v>
      </c>
      <c r="D5" s="87">
        <v>9.5050584300000001</v>
      </c>
      <c r="E5" s="63">
        <v>90168</v>
      </c>
      <c r="F5" s="87">
        <v>11.539967800000001</v>
      </c>
      <c r="G5" s="87">
        <v>11.00431635</v>
      </c>
      <c r="H5" s="63">
        <v>111188</v>
      </c>
      <c r="I5" s="87">
        <v>13.593097090000001</v>
      </c>
      <c r="J5" s="87">
        <v>13.324509109999999</v>
      </c>
    </row>
    <row r="6" spans="1:18" s="56" customFormat="1" ht="18.899999999999999" customHeight="1" x14ac:dyDescent="0.3">
      <c r="A6" s="62" t="s">
        <v>49</v>
      </c>
      <c r="B6" s="63">
        <v>13403</v>
      </c>
      <c r="C6" s="87">
        <v>10.75328343</v>
      </c>
      <c r="D6" s="87">
        <v>9.5625402499999996</v>
      </c>
      <c r="E6" s="63">
        <v>16483</v>
      </c>
      <c r="F6" s="87">
        <v>12.760307800000001</v>
      </c>
      <c r="G6" s="87">
        <v>12.072264759999999</v>
      </c>
      <c r="H6" s="63">
        <v>20963</v>
      </c>
      <c r="I6" s="87">
        <v>15.343009169999998</v>
      </c>
      <c r="J6" s="87">
        <v>14.801395179999998</v>
      </c>
    </row>
    <row r="7" spans="1:18" s="56" customFormat="1" ht="18.899999999999999" customHeight="1" x14ac:dyDescent="0.3">
      <c r="A7" s="62" t="s">
        <v>172</v>
      </c>
      <c r="B7" s="63">
        <v>19963</v>
      </c>
      <c r="C7" s="87">
        <v>11.999447</v>
      </c>
      <c r="D7" s="87">
        <v>11.240399889999999</v>
      </c>
      <c r="E7" s="63">
        <v>24048</v>
      </c>
      <c r="F7" s="87">
        <v>14.04476008</v>
      </c>
      <c r="G7" s="87">
        <v>13.434760670000001</v>
      </c>
      <c r="H7" s="63">
        <v>29301</v>
      </c>
      <c r="I7" s="87">
        <v>16.59868801</v>
      </c>
      <c r="J7" s="87">
        <v>16.809406989999999</v>
      </c>
    </row>
    <row r="8" spans="1:18" s="56" customFormat="1" ht="18.899999999999999" customHeight="1" x14ac:dyDescent="0.3">
      <c r="A8" s="62" t="s">
        <v>170</v>
      </c>
      <c r="B8" s="63">
        <v>5749</v>
      </c>
      <c r="C8" s="87">
        <v>7.7129479299999995</v>
      </c>
      <c r="D8" s="87">
        <v>8.3273083799999998</v>
      </c>
      <c r="E8" s="63">
        <v>7070</v>
      </c>
      <c r="F8" s="87">
        <v>9.1303561699999989</v>
      </c>
      <c r="G8" s="87">
        <v>10.00403371</v>
      </c>
      <c r="H8" s="63">
        <v>8206</v>
      </c>
      <c r="I8" s="87">
        <v>10.55882239</v>
      </c>
      <c r="J8" s="87">
        <v>11.574278940000001</v>
      </c>
      <c r="Q8" s="64"/>
    </row>
    <row r="9" spans="1:18" s="56" customFormat="1" ht="18.899999999999999" customHeight="1" x14ac:dyDescent="0.3">
      <c r="A9" s="65" t="s">
        <v>29</v>
      </c>
      <c r="B9" s="75">
        <v>132618</v>
      </c>
      <c r="C9" s="88">
        <v>10.3412218</v>
      </c>
      <c r="D9" s="88">
        <v>9.8517086799999998</v>
      </c>
      <c r="E9" s="75">
        <v>161345</v>
      </c>
      <c r="F9" s="88">
        <v>11.795708230000001</v>
      </c>
      <c r="G9" s="88">
        <v>11.563728639999999</v>
      </c>
      <c r="H9" s="75">
        <v>199636</v>
      </c>
      <c r="I9" s="88">
        <v>13.88751886</v>
      </c>
      <c r="J9" s="88">
        <v>13.88751886</v>
      </c>
    </row>
    <row r="10" spans="1:18" ht="18.899999999999999" customHeight="1" x14ac:dyDescent="0.25">
      <c r="A10" s="66" t="s">
        <v>426</v>
      </c>
    </row>
    <row r="11" spans="1:18" x14ac:dyDescent="0.25">
      <c r="B11" s="68"/>
      <c r="H11" s="68"/>
    </row>
    <row r="12" spans="1:18" x14ac:dyDescent="0.25">
      <c r="A12" s="111" t="s">
        <v>472</v>
      </c>
      <c r="B12" s="69"/>
      <c r="C12" s="69"/>
      <c r="D12" s="69"/>
      <c r="E12" s="69"/>
      <c r="F12" s="69"/>
      <c r="G12" s="69"/>
      <c r="H12" s="69"/>
      <c r="I12" s="69"/>
      <c r="J12" s="69"/>
    </row>
    <row r="13" spans="1:18" x14ac:dyDescent="0.25">
      <c r="B13" s="68"/>
      <c r="H13" s="68"/>
    </row>
    <row r="14" spans="1:18" ht="15.6" x14ac:dyDescent="0.3">
      <c r="A14" s="113" t="s">
        <v>473</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G20" sqref="G20"/>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92" customWidth="1"/>
    <col min="7" max="7" width="23.109375" style="92" customWidth="1"/>
    <col min="8" max="8" width="11.44140625" style="92" customWidth="1"/>
    <col min="9" max="10" width="11.44140625" style="12" customWidth="1"/>
    <col min="11" max="11" width="15.109375" style="12" customWidth="1"/>
    <col min="12" max="12" width="2.5546875" style="12" customWidth="1"/>
    <col min="13" max="13" width="9.109375" style="93"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Annual Proportion of Residents with 1+ Rx for Antidepressants by Regions, 2012/13, 2017/18 &amp; 2022/23(ref), proportion</v>
      </c>
    </row>
    <row r="3" spans="1:34" x14ac:dyDescent="0.3">
      <c r="B3" s="27" t="str">
        <f>'Raw Data'!B6</f>
        <v xml:space="preserve">date:  November 27, 2024 </v>
      </c>
    </row>
    <row r="4" spans="1:34" x14ac:dyDescent="0.3">
      <c r="AD4"/>
      <c r="AE4"/>
    </row>
    <row r="5" spans="1:34" s="3" customFormat="1" x14ac:dyDescent="0.3">
      <c r="A5" s="3" t="s">
        <v>243</v>
      </c>
      <c r="B5" s="2" t="s">
        <v>179</v>
      </c>
      <c r="C5" s="3" t="s">
        <v>129</v>
      </c>
      <c r="D5" s="26" t="s">
        <v>401</v>
      </c>
      <c r="E5" s="2" t="s">
        <v>402</v>
      </c>
      <c r="F5" s="7" t="s">
        <v>207</v>
      </c>
      <c r="G5" s="7" t="s">
        <v>208</v>
      </c>
      <c r="H5" s="7" t="s">
        <v>209</v>
      </c>
      <c r="I5" s="13"/>
      <c r="J5" s="15" t="s">
        <v>272</v>
      </c>
      <c r="K5" s="44"/>
    </row>
    <row r="6" spans="1:34" x14ac:dyDescent="0.3">
      <c r="A6">
        <v>6</v>
      </c>
      <c r="B6" s="27" t="s">
        <v>130</v>
      </c>
      <c r="C6" t="str">
        <f>IF('Raw Data'!BC13&lt;0,CONCATENATE("(",-1*'Raw Data'!BC13,")"),'Raw Data'!BC13)</f>
        <v>(a,b)</v>
      </c>
      <c r="D6" s="28" t="s">
        <v>48</v>
      </c>
      <c r="E6" s="27" t="str">
        <f t="shared" ref="E6:E11" si="0">CONCATENATE(B6)&amp; (C6)</f>
        <v>Manitoba (a,b)</v>
      </c>
      <c r="F6" s="12">
        <f>('Raw Data'!E13)*100</f>
        <v>9.8517086799999998</v>
      </c>
      <c r="G6" s="12">
        <f>'Raw Data'!Q13*100</f>
        <v>11.563728639999999</v>
      </c>
      <c r="H6" s="12">
        <f>'Raw Data'!AC13*100</f>
        <v>13.88751886</v>
      </c>
      <c r="J6" s="15">
        <v>8</v>
      </c>
      <c r="K6" s="14" t="s">
        <v>162</v>
      </c>
      <c r="L6" s="29"/>
      <c r="M6"/>
      <c r="N6" s="27"/>
      <c r="S6" s="6"/>
      <c r="T6" s="6"/>
      <c r="U6" s="6"/>
      <c r="AA6"/>
      <c r="AB6"/>
      <c r="AC6"/>
      <c r="AD6"/>
      <c r="AE6"/>
    </row>
    <row r="7" spans="1:34" x14ac:dyDescent="0.3">
      <c r="A7">
        <v>5</v>
      </c>
      <c r="B7" s="27" t="s">
        <v>170</v>
      </c>
      <c r="C7" t="str">
        <f>IF('Raw Data'!BC12&lt;0,CONCATENATE("(",-1*'Raw Data'!BC12,")"),'Raw Data'!BC12)</f>
        <v>(1,3,a,b)</v>
      </c>
      <c r="D7"/>
      <c r="E7" s="27" t="str">
        <f t="shared" si="0"/>
        <v>Northern Health Region (1,3,a,b)</v>
      </c>
      <c r="F7" s="12">
        <f>'Raw Data'!E12*100</f>
        <v>8.3273083799999998</v>
      </c>
      <c r="G7" s="12">
        <f>'Raw Data'!Q12*100</f>
        <v>10.00403371</v>
      </c>
      <c r="H7" s="12">
        <f>'Raw Data'!AC12*100</f>
        <v>11.574278940000001</v>
      </c>
      <c r="J7" s="15">
        <v>9</v>
      </c>
      <c r="K7" s="44" t="s">
        <v>163</v>
      </c>
      <c r="L7" s="29"/>
      <c r="M7"/>
      <c r="N7" s="27"/>
      <c r="S7" s="6"/>
      <c r="T7" s="6"/>
      <c r="U7" s="6"/>
      <c r="AA7"/>
      <c r="AB7"/>
      <c r="AC7"/>
      <c r="AD7"/>
      <c r="AE7"/>
    </row>
    <row r="8" spans="1:34" x14ac:dyDescent="0.3">
      <c r="A8">
        <v>4</v>
      </c>
      <c r="B8" s="27" t="s">
        <v>172</v>
      </c>
      <c r="C8" t="str">
        <f>IF('Raw Data'!BC11&lt;0,CONCATENATE("(",-1*'Raw Data'!BC11,")"),'Raw Data'!BC11)</f>
        <v>(2,3,a,b)</v>
      </c>
      <c r="D8"/>
      <c r="E8" s="27" t="str">
        <f t="shared" si="0"/>
        <v>Prairie Mountain Health (2,3,a,b)</v>
      </c>
      <c r="F8" s="12">
        <f>'Raw Data'!E11*100</f>
        <v>11.240399889999999</v>
      </c>
      <c r="G8" s="12">
        <f>'Raw Data'!Q11*100</f>
        <v>13.434760670000001</v>
      </c>
      <c r="H8" s="12">
        <f>'Raw Data'!AC11*100</f>
        <v>16.809406989999999</v>
      </c>
      <c r="J8" s="15">
        <v>10</v>
      </c>
      <c r="K8" s="44" t="s">
        <v>165</v>
      </c>
      <c r="L8" s="29"/>
      <c r="M8"/>
      <c r="N8" s="27"/>
      <c r="S8" s="6"/>
      <c r="T8" s="6"/>
      <c r="U8" s="6"/>
      <c r="AA8"/>
      <c r="AB8"/>
      <c r="AC8"/>
      <c r="AD8"/>
      <c r="AE8"/>
    </row>
    <row r="9" spans="1:34" x14ac:dyDescent="0.3">
      <c r="A9">
        <v>3</v>
      </c>
      <c r="B9" s="27" t="s">
        <v>171</v>
      </c>
      <c r="C9" t="str">
        <f>IF('Raw Data'!BC10&lt;0,CONCATENATE("(",-1*'Raw Data'!BC10,")"),'Raw Data'!BC10)</f>
        <v>(a,b)</v>
      </c>
      <c r="D9"/>
      <c r="E9" s="27" t="str">
        <f t="shared" si="0"/>
        <v>Interlake-Eastern RHA (a,b)</v>
      </c>
      <c r="F9" s="12">
        <f>'Raw Data'!E10*100</f>
        <v>9.5625402499999996</v>
      </c>
      <c r="G9" s="12">
        <f>'Raw Data'!Q10*100</f>
        <v>12.072264759999999</v>
      </c>
      <c r="H9" s="12">
        <f>'Raw Data'!AC10*100</f>
        <v>14.801395179999998</v>
      </c>
      <c r="J9" s="15">
        <v>11</v>
      </c>
      <c r="K9" s="44" t="s">
        <v>164</v>
      </c>
      <c r="L9" s="29"/>
      <c r="M9"/>
      <c r="N9" s="27"/>
      <c r="S9" s="6"/>
      <c r="T9" s="6"/>
      <c r="U9" s="6"/>
      <c r="AA9"/>
      <c r="AB9"/>
      <c r="AC9"/>
      <c r="AD9"/>
      <c r="AE9"/>
    </row>
    <row r="10" spans="1:34" x14ac:dyDescent="0.3">
      <c r="A10">
        <v>2</v>
      </c>
      <c r="B10" s="27" t="s">
        <v>173</v>
      </c>
      <c r="C10" t="str">
        <f>IF('Raw Data'!BC9&lt;0,CONCATENATE("(",-1*'Raw Data'!BC9,")"),'Raw Data'!BC9)</f>
        <v>(a,b)</v>
      </c>
      <c r="D10"/>
      <c r="E10" s="27" t="str">
        <f t="shared" si="0"/>
        <v>Winnipeg RHA (a,b)</v>
      </c>
      <c r="F10" s="12">
        <f>'Raw Data'!E9*100</f>
        <v>9.5050584300000001</v>
      </c>
      <c r="G10" s="12">
        <f>'Raw Data'!Q9*100</f>
        <v>11.00431635</v>
      </c>
      <c r="H10" s="12">
        <f>'Raw Data'!AC9*100</f>
        <v>13.324509109999999</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(a,b)</v>
      </c>
      <c r="D11"/>
      <c r="E11" s="27" t="str">
        <f t="shared" si="0"/>
        <v>Southern Health-Santé Sud (a,b)</v>
      </c>
      <c r="F11" s="12">
        <f>'Raw Data'!E8*100</f>
        <v>9.1528300800000011</v>
      </c>
      <c r="G11" s="12">
        <f>'Raw Data'!Q8*100</f>
        <v>10.78111889</v>
      </c>
      <c r="H11" s="12">
        <f>'Raw Data'!AC8*100</f>
        <v>13.000896730000001</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Annual Proportion of Residents with 1+ Rx for Antidepressants by Income Quintile, 2012/13, 2017/18 &amp; 2022/23(ref), proportion</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428</v>
      </c>
      <c r="O17" s="6" t="s">
        <v>429</v>
      </c>
      <c r="P17" s="6" t="s">
        <v>430</v>
      </c>
      <c r="R17" s="29"/>
      <c r="V17"/>
      <c r="W17"/>
      <c r="X17"/>
      <c r="AF17" s="6"/>
      <c r="AG17" s="6"/>
      <c r="AH17" s="6"/>
    </row>
    <row r="18" spans="1:34" x14ac:dyDescent="0.3">
      <c r="B18"/>
      <c r="D18"/>
      <c r="E18"/>
      <c r="F18" s="6" t="s">
        <v>403</v>
      </c>
      <c r="G18" s="6" t="s">
        <v>404</v>
      </c>
      <c r="H18" s="6" t="s">
        <v>405</v>
      </c>
      <c r="I18"/>
      <c r="J18" s="6"/>
      <c r="K18" s="6"/>
      <c r="L18" s="6"/>
      <c r="M18" s="6"/>
      <c r="N18" s="37" t="s">
        <v>427</v>
      </c>
      <c r="O18" s="6"/>
      <c r="Q18" s="3"/>
      <c r="R18" s="29"/>
      <c r="V18"/>
      <c r="W18"/>
      <c r="X18"/>
      <c r="AF18" s="6"/>
      <c r="AG18" s="6"/>
      <c r="AH18" s="6"/>
    </row>
    <row r="19" spans="1:34" x14ac:dyDescent="0.3">
      <c r="B19" s="3" t="s">
        <v>30</v>
      </c>
      <c r="C19" s="3" t="s">
        <v>420</v>
      </c>
      <c r="D19" s="26" t="s">
        <v>401</v>
      </c>
      <c r="E19" s="2" t="s">
        <v>402</v>
      </c>
      <c r="F19" s="7" t="s">
        <v>207</v>
      </c>
      <c r="G19" s="7" t="s">
        <v>208</v>
      </c>
      <c r="H19" s="7" t="s">
        <v>209</v>
      </c>
      <c r="I19" s="7"/>
      <c r="J19" s="15" t="s">
        <v>272</v>
      </c>
      <c r="K19" s="44"/>
      <c r="L19" s="7"/>
      <c r="M19" s="12"/>
      <c r="N19" s="7" t="s">
        <v>207</v>
      </c>
      <c r="O19" s="7" t="s">
        <v>208</v>
      </c>
      <c r="P19" s="7" t="s">
        <v>209</v>
      </c>
    </row>
    <row r="20" spans="1:34" ht="27" x14ac:dyDescent="0.3">
      <c r="A20" t="s">
        <v>28</v>
      </c>
      <c r="B20" s="40" t="s">
        <v>421</v>
      </c>
      <c r="C20" s="27" t="str">
        <f>IF(OR('Raw Inc Data'!BS9="s",'Raw Inc Data'!BT9="s",'Raw Inc Data'!BU9="s")," (s)","")</f>
        <v/>
      </c>
      <c r="D20" t="s">
        <v>28</v>
      </c>
      <c r="E20" s="40" t="str">
        <f>CONCATENATE(B20,C20)</f>
        <v>R1
(Lowest)</v>
      </c>
      <c r="F20" s="12">
        <f>'Raw Inc Data'!D9*100</f>
        <v>8.9397128299999995</v>
      </c>
      <c r="G20" s="12">
        <f>'Raw Inc Data'!U9*100</f>
        <v>10.948259589999999</v>
      </c>
      <c r="H20" s="12">
        <f>'Raw Inc Data'!AL9*100</f>
        <v>13.343535989999999</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9.9536826900000008</v>
      </c>
      <c r="G21" s="12">
        <f>'Raw Inc Data'!U10*100</f>
        <v>11.869947789999999</v>
      </c>
      <c r="H21" s="12">
        <f>'Raw Inc Data'!AL10*100</f>
        <v>13.116799409999999</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9.5653456000000006</v>
      </c>
      <c r="G22" s="12">
        <f>'Raw Inc Data'!U11*100</f>
        <v>11.49715801</v>
      </c>
      <c r="H22" s="12">
        <f>'Raw Inc Data'!AL11*100</f>
        <v>14.568949700000001</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9.1991665999999999</v>
      </c>
      <c r="G23" s="12">
        <f>'Raw Inc Data'!U12*100</f>
        <v>11.016720450000001</v>
      </c>
      <c r="H23" s="12">
        <f>'Raw Inc Data'!AL12*100</f>
        <v>13.297463690000001</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422</v>
      </c>
      <c r="C24" s="27" t="str">
        <f>IF(OR('Raw Inc Data'!BS13="s",'Raw Inc Data'!BT13="s",'Raw Inc Data'!BU13="s")," (s)","")</f>
        <v/>
      </c>
      <c r="D24"/>
      <c r="E24" s="40" t="str">
        <f t="shared" si="1"/>
        <v>Rural R5
(Highest)</v>
      </c>
      <c r="F24" s="12">
        <f>'Raw Inc Data'!D13*100</f>
        <v>8.9565288899999995</v>
      </c>
      <c r="G24" s="12">
        <f>'Raw Inc Data'!U13*100</f>
        <v>10.82342585</v>
      </c>
      <c r="H24" s="12">
        <f>'Raw Inc Data'!AL13*100</f>
        <v>13.7918713</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423</v>
      </c>
      <c r="C25" s="27" t="str">
        <f>IF(OR('Raw Inc Data'!BS14="s",'Raw Inc Data'!BT14="s",'Raw Inc Data'!BU14="s")," (s)","")</f>
        <v/>
      </c>
      <c r="D25" t="s">
        <v>28</v>
      </c>
      <c r="E25" s="40" t="str">
        <f t="shared" si="1"/>
        <v>U1
(Lowest)</v>
      </c>
      <c r="F25" s="12">
        <f>'Raw Inc Data'!D14*100</f>
        <v>10.921091669999999</v>
      </c>
      <c r="G25" s="12">
        <f>'Raw Inc Data'!U14*100</f>
        <v>12.3465188</v>
      </c>
      <c r="H25" s="12">
        <f>'Raw Inc Data'!AL14*100</f>
        <v>14.71351795</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9.3283970299999996</v>
      </c>
      <c r="G26" s="12">
        <f>'Raw Inc Data'!U15*100</f>
        <v>11.02576487</v>
      </c>
      <c r="H26" s="12">
        <f>'Raw Inc Data'!AL15*100</f>
        <v>13.677792850000001</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9.1925117699999994</v>
      </c>
      <c r="G27" s="12">
        <f>'Raw Inc Data'!U16*100</f>
        <v>10.758624470000001</v>
      </c>
      <c r="H27" s="12">
        <f>'Raw Inc Data'!AL16*100</f>
        <v>12.937077089999999</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8.2283100499999993</v>
      </c>
      <c r="G28" s="12">
        <f>'Raw Inc Data'!U17*100</f>
        <v>10.39857106</v>
      </c>
      <c r="H28" s="12">
        <f>'Raw Inc Data'!AL17*100</f>
        <v>12.26369736</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424</v>
      </c>
      <c r="C29" s="27" t="str">
        <f>IF(OR('Raw Inc Data'!BS18="s",'Raw Inc Data'!BT18="s",'Raw Inc Data'!BU18="s")," (s)","")</f>
        <v/>
      </c>
      <c r="D29"/>
      <c r="E29" s="40" t="str">
        <f t="shared" si="1"/>
        <v>Urban U5
(Highest)</v>
      </c>
      <c r="F29" s="12">
        <f>'Raw Inc Data'!D18*100</f>
        <v>8.4172738700000007</v>
      </c>
      <c r="G29" s="12">
        <f>'Raw Inc Data'!U18*100</f>
        <v>9.8040461899999993</v>
      </c>
      <c r="H29" s="12">
        <f>'Raw Inc Data'!AL18*100</f>
        <v>12.56857911</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250</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407</v>
      </c>
      <c r="G33" s="30" t="s">
        <v>408</v>
      </c>
      <c r="H33" t="s">
        <v>409</v>
      </c>
      <c r="I33"/>
      <c r="J33" s="37" t="s">
        <v>406</v>
      </c>
      <c r="K33" s="6"/>
      <c r="L33" s="31"/>
      <c r="M33" s="30"/>
      <c r="N33" s="30"/>
      <c r="O33" s="30"/>
      <c r="R33" s="29"/>
      <c r="V33"/>
      <c r="W33"/>
      <c r="X33"/>
      <c r="AF33" s="6"/>
      <c r="AG33" s="6"/>
      <c r="AH33" s="6"/>
    </row>
    <row r="34" spans="2:34" x14ac:dyDescent="0.3">
      <c r="B34"/>
      <c r="D34"/>
      <c r="E34" s="23" t="s">
        <v>278</v>
      </c>
      <c r="F34" s="24" t="str">
        <f>IF('Raw Inc Data'!BN9="r","*","")</f>
        <v/>
      </c>
      <c r="G34" s="24" t="str">
        <f>IF('Raw Inc Data'!BO9="r","*","")</f>
        <v/>
      </c>
      <c r="H34" s="24" t="str">
        <f>IF('Raw Inc Data'!BP9="r","*","")</f>
        <v/>
      </c>
      <c r="I34" s="22"/>
      <c r="J34" s="38" t="s">
        <v>278</v>
      </c>
      <c r="K34" s="38" t="s">
        <v>410</v>
      </c>
      <c r="L34" s="38" t="s">
        <v>412</v>
      </c>
      <c r="M34" s="38" t="s">
        <v>413</v>
      </c>
      <c r="N34"/>
      <c r="O34" s="29"/>
    </row>
    <row r="35" spans="2:34" x14ac:dyDescent="0.3">
      <c r="B35"/>
      <c r="D35"/>
      <c r="E35" s="23" t="s">
        <v>277</v>
      </c>
      <c r="F35" s="24" t="str">
        <f>IF('Raw Inc Data'!BN14="u","*","")</f>
        <v>*</v>
      </c>
      <c r="G35" s="24" t="str">
        <f>IF('Raw Inc Data'!BO14="u","*","")</f>
        <v>*</v>
      </c>
      <c r="H35" s="24" t="str">
        <f>IF('Raw Inc Data'!BP14="u","*","")</f>
        <v>*</v>
      </c>
      <c r="I35" s="32"/>
      <c r="J35" s="38" t="s">
        <v>277</v>
      </c>
      <c r="K35" s="38" t="s">
        <v>411</v>
      </c>
      <c r="L35" s="38" t="s">
        <v>415</v>
      </c>
      <c r="M35" s="38" t="s">
        <v>414</v>
      </c>
      <c r="N35"/>
      <c r="O35" s="29"/>
    </row>
    <row r="36" spans="2:34" x14ac:dyDescent="0.3">
      <c r="B36"/>
      <c r="D36"/>
      <c r="E36" s="33" t="s">
        <v>280</v>
      </c>
      <c r="F36" s="34"/>
      <c r="G36" s="24" t="str">
        <f>IF('Raw Inc Data'!BQ9="a"," (a)","")</f>
        <v/>
      </c>
      <c r="H36" s="24" t="str">
        <f>IF('Raw Inc Data'!BR9="b"," (b)","")</f>
        <v/>
      </c>
      <c r="I36" s="22"/>
      <c r="J36" s="38" t="s">
        <v>280</v>
      </c>
      <c r="K36" s="38"/>
      <c r="L36" s="38" t="s">
        <v>416</v>
      </c>
      <c r="M36" s="38" t="s">
        <v>417</v>
      </c>
      <c r="N36" s="6"/>
      <c r="O36" s="29"/>
    </row>
    <row r="37" spans="2:34" x14ac:dyDescent="0.3">
      <c r="B37"/>
      <c r="D37"/>
      <c r="E37" s="33" t="s">
        <v>279</v>
      </c>
      <c r="F37" s="34"/>
      <c r="G37" s="24" t="str">
        <f>IF('Raw Inc Data'!BQ14="a"," (a)","")</f>
        <v/>
      </c>
      <c r="H37" s="24" t="str">
        <f>IF('Raw Inc Data'!BR14="b"," (b)","")</f>
        <v/>
      </c>
      <c r="I37" s="22"/>
      <c r="J37" s="39" t="s">
        <v>279</v>
      </c>
      <c r="K37" s="38"/>
      <c r="L37" s="38" t="s">
        <v>418</v>
      </c>
      <c r="M37" s="24" t="s">
        <v>419</v>
      </c>
      <c r="N37" s="6"/>
      <c r="O37" s="29"/>
    </row>
    <row r="38" spans="2:34" x14ac:dyDescent="0.3">
      <c r="B38"/>
      <c r="D38"/>
      <c r="E38" s="23" t="s">
        <v>384</v>
      </c>
      <c r="F38" s="25" t="str">
        <f>CONCATENATE(F$19,F34)</f>
        <v>2012/13</v>
      </c>
      <c r="G38" s="25" t="str">
        <f>CONCATENATE(G$19,G34,G36)</f>
        <v>2017/18</v>
      </c>
      <c r="H38" s="25" t="str">
        <f>CONCATENATE(H$19,H34,H36)</f>
        <v>2022/23</v>
      </c>
      <c r="I38" s="6"/>
      <c r="J38" s="38"/>
      <c r="K38" s="38"/>
      <c r="L38" s="38"/>
      <c r="M38" s="24"/>
      <c r="N38" s="6"/>
      <c r="O38" s="29"/>
    </row>
    <row r="39" spans="2:34" x14ac:dyDescent="0.3">
      <c r="B39"/>
      <c r="D39"/>
      <c r="E39" s="23" t="s">
        <v>385</v>
      </c>
      <c r="F39" s="25" t="str">
        <f>CONCATENATE(F$19,F35)</f>
        <v>2012/13*</v>
      </c>
      <c r="G39" s="25" t="str">
        <f>CONCATENATE(G$19,G35,G37)</f>
        <v>2017/18*</v>
      </c>
      <c r="H39" s="25" t="str">
        <f>CONCATENATE(H$19,H35,H37)</f>
        <v>2022/23*</v>
      </c>
      <c r="I39" s="6"/>
      <c r="J39" s="24"/>
      <c r="K39" s="24"/>
      <c r="L39" s="24"/>
      <c r="M39" s="24"/>
      <c r="N39" s="6"/>
      <c r="O39" s="29"/>
    </row>
    <row r="40" spans="2:34" x14ac:dyDescent="0.3">
      <c r="B40"/>
      <c r="D40"/>
      <c r="J40" s="6"/>
      <c r="K40" s="6"/>
      <c r="L40" s="6"/>
      <c r="M40" s="6"/>
      <c r="N40" s="6"/>
      <c r="O40" s="29"/>
    </row>
    <row r="41" spans="2:34" x14ac:dyDescent="0.3">
      <c r="B41" s="49" t="s">
        <v>431</v>
      </c>
      <c r="C41" s="49"/>
      <c r="D41" s="50"/>
      <c r="E41" s="50"/>
      <c r="F41" s="50"/>
      <c r="G41" s="50"/>
      <c r="H41" s="50"/>
      <c r="I41" s="50"/>
      <c r="J41" s="50"/>
      <c r="K41" s="50"/>
      <c r="L41" s="50"/>
      <c r="M41" s="50"/>
      <c r="N41" s="50"/>
      <c r="O41" s="50"/>
      <c r="P41" s="50"/>
      <c r="Q41" s="50"/>
      <c r="R41" s="5"/>
      <c r="U41" s="6"/>
      <c r="AE41"/>
    </row>
    <row r="42" spans="2:34" x14ac:dyDescent="0.3">
      <c r="L42" s="93"/>
      <c r="M42" s="44"/>
      <c r="N42"/>
      <c r="U42" s="6"/>
      <c r="AE42"/>
    </row>
    <row r="43" spans="2:34" x14ac:dyDescent="0.3">
      <c r="L43" s="93"/>
      <c r="M43" s="44"/>
      <c r="N43"/>
      <c r="U43" s="6"/>
      <c r="AE43"/>
    </row>
    <row r="44" spans="2:34" x14ac:dyDescent="0.3">
      <c r="L44" s="93"/>
      <c r="M44" s="44"/>
      <c r="N44"/>
      <c r="U44" s="6"/>
      <c r="AE44"/>
    </row>
    <row r="45" spans="2:34" x14ac:dyDescent="0.3">
      <c r="L45" s="93"/>
      <c r="M45" s="44"/>
      <c r="N45"/>
      <c r="U45" s="6"/>
      <c r="AE45"/>
    </row>
    <row r="46" spans="2:34" x14ac:dyDescent="0.3">
      <c r="L46" s="93"/>
      <c r="M46" s="44"/>
      <c r="N46"/>
      <c r="U46" s="6"/>
      <c r="AE46"/>
    </row>
    <row r="47" spans="2:34" x14ac:dyDescent="0.3">
      <c r="L47" s="93"/>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G20" sqref="G20"/>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435</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6"/>
      <c r="BE5" s="86"/>
      <c r="BF5" s="86"/>
    </row>
    <row r="6" spans="1:93" x14ac:dyDescent="0.3">
      <c r="A6" s="9"/>
      <c r="B6" t="s">
        <v>457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6"/>
      <c r="BE6" s="86"/>
      <c r="BF6" s="86"/>
    </row>
    <row r="7" spans="1:93" x14ac:dyDescent="0.3">
      <c r="A7" s="9"/>
      <c r="B7" t="s">
        <v>0</v>
      </c>
      <c r="C7" s="94" t="s">
        <v>1</v>
      </c>
      <c r="D7" s="95" t="s">
        <v>2</v>
      </c>
      <c r="E7" s="96" t="s">
        <v>3</v>
      </c>
      <c r="F7" s="95" t="s">
        <v>4</v>
      </c>
      <c r="G7" s="95" t="s">
        <v>5</v>
      </c>
      <c r="H7" s="95" t="s">
        <v>6</v>
      </c>
      <c r="I7" s="97" t="s">
        <v>7</v>
      </c>
      <c r="J7" s="95" t="s">
        <v>155</v>
      </c>
      <c r="K7" s="95" t="s">
        <v>156</v>
      </c>
      <c r="L7" s="95" t="s">
        <v>8</v>
      </c>
      <c r="M7" s="95" t="s">
        <v>9</v>
      </c>
      <c r="N7" s="95" t="s">
        <v>10</v>
      </c>
      <c r="O7" s="95" t="s">
        <v>11</v>
      </c>
      <c r="P7" s="95" t="s">
        <v>12</v>
      </c>
      <c r="Q7" s="96" t="s">
        <v>13</v>
      </c>
      <c r="R7" s="95" t="s">
        <v>14</v>
      </c>
      <c r="S7" s="95" t="s">
        <v>15</v>
      </c>
      <c r="T7" s="95" t="s">
        <v>16</v>
      </c>
      <c r="U7" s="97" t="s">
        <v>17</v>
      </c>
      <c r="V7" s="95" t="s">
        <v>157</v>
      </c>
      <c r="W7" s="95" t="s">
        <v>158</v>
      </c>
      <c r="X7" s="95" t="s">
        <v>18</v>
      </c>
      <c r="Y7" s="95" t="s">
        <v>19</v>
      </c>
      <c r="Z7" s="95" t="s">
        <v>20</v>
      </c>
      <c r="AA7" s="95" t="s">
        <v>211</v>
      </c>
      <c r="AB7" s="95" t="s">
        <v>212</v>
      </c>
      <c r="AC7" s="96" t="s">
        <v>213</v>
      </c>
      <c r="AD7" s="95" t="s">
        <v>214</v>
      </c>
      <c r="AE7" s="95" t="s">
        <v>215</v>
      </c>
      <c r="AF7" s="95" t="s">
        <v>216</v>
      </c>
      <c r="AG7" s="97" t="s">
        <v>217</v>
      </c>
      <c r="AH7" s="95" t="s">
        <v>218</v>
      </c>
      <c r="AI7" s="95" t="s">
        <v>219</v>
      </c>
      <c r="AJ7" s="95" t="s">
        <v>220</v>
      </c>
      <c r="AK7" s="95" t="s">
        <v>221</v>
      </c>
      <c r="AL7" s="95" t="s">
        <v>222</v>
      </c>
      <c r="AM7" s="95" t="s">
        <v>223</v>
      </c>
      <c r="AN7" s="95" t="s">
        <v>224</v>
      </c>
      <c r="AO7" s="95" t="s">
        <v>225</v>
      </c>
      <c r="AP7" s="95" t="s">
        <v>226</v>
      </c>
      <c r="AQ7" s="95" t="s">
        <v>21</v>
      </c>
      <c r="AR7" s="95" t="s">
        <v>22</v>
      </c>
      <c r="AS7" s="95" t="s">
        <v>23</v>
      </c>
      <c r="AT7" s="95" t="s">
        <v>24</v>
      </c>
      <c r="AU7" s="94" t="s">
        <v>159</v>
      </c>
      <c r="AV7" s="94" t="s">
        <v>160</v>
      </c>
      <c r="AW7" s="94" t="s">
        <v>227</v>
      </c>
      <c r="AX7" s="94" t="s">
        <v>161</v>
      </c>
      <c r="AY7" s="94" t="s">
        <v>228</v>
      </c>
      <c r="AZ7" s="94" t="s">
        <v>25</v>
      </c>
      <c r="BA7" s="94" t="s">
        <v>26</v>
      </c>
      <c r="BB7" s="94" t="s">
        <v>229</v>
      </c>
      <c r="BC7" s="98" t="s">
        <v>27</v>
      </c>
      <c r="BD7" s="99" t="s">
        <v>131</v>
      </c>
      <c r="BE7" s="99" t="s">
        <v>132</v>
      </c>
      <c r="BF7" s="99" t="s">
        <v>230</v>
      </c>
    </row>
    <row r="8" spans="1:93" s="3" customFormat="1" x14ac:dyDescent="0.3">
      <c r="A8" s="9" t="s">
        <v>425</v>
      </c>
      <c r="B8" s="3" t="s">
        <v>162</v>
      </c>
      <c r="C8" s="100">
        <v>17571</v>
      </c>
      <c r="D8" s="101">
        <v>184853</v>
      </c>
      <c r="E8" s="96">
        <v>9.1528300800000004E-2</v>
      </c>
      <c r="F8" s="102">
        <v>8.1672575400000003E-2</v>
      </c>
      <c r="G8" s="102">
        <v>0.1025733522</v>
      </c>
      <c r="H8" s="102">
        <v>0.20556864280000001</v>
      </c>
      <c r="I8" s="103">
        <v>9.5053907699999995E-2</v>
      </c>
      <c r="J8" s="102">
        <v>9.3658782900000001E-2</v>
      </c>
      <c r="K8" s="102">
        <v>9.6469814000000001E-2</v>
      </c>
      <c r="L8" s="102">
        <v>0.92906016380000001</v>
      </c>
      <c r="M8" s="102">
        <v>0.82901939229999999</v>
      </c>
      <c r="N8" s="102">
        <v>1.0411732173999999</v>
      </c>
      <c r="O8" s="101">
        <v>22042</v>
      </c>
      <c r="P8" s="101">
        <v>202343</v>
      </c>
      <c r="Q8" s="96">
        <v>0.10781118889999999</v>
      </c>
      <c r="R8" s="102">
        <v>9.6313291199999998E-2</v>
      </c>
      <c r="S8" s="102">
        <v>0.12068170759999999</v>
      </c>
      <c r="T8" s="102">
        <v>0.22326336220000001</v>
      </c>
      <c r="U8" s="103">
        <v>0.1089338401</v>
      </c>
      <c r="V8" s="102">
        <v>0.1075052031</v>
      </c>
      <c r="W8" s="102">
        <v>0.1103814622</v>
      </c>
      <c r="X8" s="102">
        <v>0.93232202419999999</v>
      </c>
      <c r="Y8" s="102">
        <v>0.83289131270000005</v>
      </c>
      <c r="Z8" s="102">
        <v>1.0436227916</v>
      </c>
      <c r="AA8" s="101">
        <v>28232</v>
      </c>
      <c r="AB8" s="101">
        <v>222889</v>
      </c>
      <c r="AC8" s="96">
        <v>0.1300089673</v>
      </c>
      <c r="AD8" s="102">
        <v>0.1162864649</v>
      </c>
      <c r="AE8" s="102">
        <v>0.1453508074</v>
      </c>
      <c r="AF8" s="102">
        <v>0.2463816258</v>
      </c>
      <c r="AG8" s="103">
        <v>0.12666394480000001</v>
      </c>
      <c r="AH8" s="102">
        <v>0.1251950194</v>
      </c>
      <c r="AI8" s="102">
        <v>0.12815010539999999</v>
      </c>
      <c r="AJ8" s="102">
        <v>0.9361569086</v>
      </c>
      <c r="AK8" s="102">
        <v>0.83734514459999998</v>
      </c>
      <c r="AL8" s="102">
        <v>1.0466290551999999</v>
      </c>
      <c r="AM8" s="102">
        <v>1.3872947000000001E-3</v>
      </c>
      <c r="AN8" s="102">
        <v>1.2058949408999999</v>
      </c>
      <c r="AO8" s="102">
        <v>1.0751424077</v>
      </c>
      <c r="AP8" s="102">
        <v>1.3525488325999999</v>
      </c>
      <c r="AQ8" s="102">
        <v>5.6538426000000003E-3</v>
      </c>
      <c r="AR8" s="102">
        <v>1.1779000373999999</v>
      </c>
      <c r="AS8" s="102">
        <v>1.0489230440999999</v>
      </c>
      <c r="AT8" s="102">
        <v>1.3227362159</v>
      </c>
      <c r="AU8" s="100" t="s">
        <v>28</v>
      </c>
      <c r="AV8" s="100" t="s">
        <v>28</v>
      </c>
      <c r="AW8" s="100" t="s">
        <v>28</v>
      </c>
      <c r="AX8" s="100" t="s">
        <v>231</v>
      </c>
      <c r="AY8" s="100" t="s">
        <v>232</v>
      </c>
      <c r="AZ8" s="100" t="s">
        <v>28</v>
      </c>
      <c r="BA8" s="100" t="s">
        <v>28</v>
      </c>
      <c r="BB8" s="100" t="s">
        <v>28</v>
      </c>
      <c r="BC8" s="98" t="s">
        <v>236</v>
      </c>
      <c r="BD8" s="99">
        <v>17571</v>
      </c>
      <c r="BE8" s="99">
        <v>22042</v>
      </c>
      <c r="BF8" s="99">
        <v>28232</v>
      </c>
      <c r="BG8" s="37"/>
      <c r="BH8" s="37"/>
      <c r="BI8" s="37"/>
      <c r="BJ8" s="37"/>
      <c r="BK8" s="37"/>
      <c r="BL8" s="37"/>
      <c r="BM8" s="37"/>
      <c r="BN8" s="37"/>
      <c r="BO8" s="37"/>
      <c r="BP8" s="37"/>
      <c r="BQ8" s="37"/>
      <c r="BR8" s="37"/>
      <c r="BS8" s="37"/>
      <c r="BT8" s="37"/>
      <c r="BU8" s="37"/>
      <c r="BV8" s="37"/>
      <c r="BW8" s="37"/>
    </row>
    <row r="9" spans="1:93" x14ac:dyDescent="0.3">
      <c r="A9" s="9"/>
      <c r="B9" t="s">
        <v>163</v>
      </c>
      <c r="C9" s="94">
        <v>74776</v>
      </c>
      <c r="D9" s="104">
        <v>725246</v>
      </c>
      <c r="E9" s="105">
        <v>9.5050584300000004E-2</v>
      </c>
      <c r="F9" s="95">
        <v>8.5019687400000002E-2</v>
      </c>
      <c r="G9" s="95">
        <v>0.1062649588</v>
      </c>
      <c r="H9" s="95">
        <v>0.52901237400000001</v>
      </c>
      <c r="I9" s="97">
        <v>0.103104326</v>
      </c>
      <c r="J9" s="95">
        <v>0.102367969</v>
      </c>
      <c r="K9" s="95">
        <v>0.10384597969999999</v>
      </c>
      <c r="L9" s="95">
        <v>0.96481318559999996</v>
      </c>
      <c r="M9" s="95">
        <v>0.86299433079999999</v>
      </c>
      <c r="N9" s="95">
        <v>1.0786449574000001</v>
      </c>
      <c r="O9" s="104">
        <v>90168</v>
      </c>
      <c r="P9" s="104">
        <v>781354</v>
      </c>
      <c r="Q9" s="105">
        <v>0.1100431635</v>
      </c>
      <c r="R9" s="95">
        <v>9.8542382299999995E-2</v>
      </c>
      <c r="S9" s="95">
        <v>0.1228861891</v>
      </c>
      <c r="T9" s="95">
        <v>0.37863026820000001</v>
      </c>
      <c r="U9" s="97">
        <v>0.11539967800000001</v>
      </c>
      <c r="V9" s="95">
        <v>0.11464890279999999</v>
      </c>
      <c r="W9" s="95">
        <v>0.1161553696</v>
      </c>
      <c r="X9" s="95">
        <v>0.95162353700000002</v>
      </c>
      <c r="Y9" s="95">
        <v>0.8521678895</v>
      </c>
      <c r="Z9" s="95">
        <v>1.062686552</v>
      </c>
      <c r="AA9" s="104">
        <v>111188</v>
      </c>
      <c r="AB9" s="104">
        <v>817974</v>
      </c>
      <c r="AC9" s="105">
        <v>0.13324509109999999</v>
      </c>
      <c r="AD9" s="95">
        <v>0.11948924499999999</v>
      </c>
      <c r="AE9" s="95">
        <v>0.14858453830000001</v>
      </c>
      <c r="AF9" s="95">
        <v>0.4566280405</v>
      </c>
      <c r="AG9" s="97">
        <v>0.1359309709</v>
      </c>
      <c r="AH9" s="95">
        <v>0.1351343314</v>
      </c>
      <c r="AI9" s="95">
        <v>0.1367323067</v>
      </c>
      <c r="AJ9" s="95">
        <v>0.95945929890000003</v>
      </c>
      <c r="AK9" s="95">
        <v>0.86040743639999995</v>
      </c>
      <c r="AL9" s="95">
        <v>1.0699142144</v>
      </c>
      <c r="AM9" s="95">
        <v>6.5423469999999998E-4</v>
      </c>
      <c r="AN9" s="95">
        <v>1.2108438808999999</v>
      </c>
      <c r="AO9" s="95">
        <v>1.0846874342999999</v>
      </c>
      <c r="AP9" s="95">
        <v>1.3516731712000001</v>
      </c>
      <c r="AQ9" s="95">
        <v>9.9640404000000005E-3</v>
      </c>
      <c r="AR9" s="95">
        <v>1.1577326350999999</v>
      </c>
      <c r="AS9" s="95">
        <v>1.0356946842000001</v>
      </c>
      <c r="AT9" s="95">
        <v>1.294150559</v>
      </c>
      <c r="AU9" s="94" t="s">
        <v>28</v>
      </c>
      <c r="AV9" s="94" t="s">
        <v>28</v>
      </c>
      <c r="AW9" s="94" t="s">
        <v>28</v>
      </c>
      <c r="AX9" s="94" t="s">
        <v>231</v>
      </c>
      <c r="AY9" s="94" t="s">
        <v>232</v>
      </c>
      <c r="AZ9" s="94" t="s">
        <v>28</v>
      </c>
      <c r="BA9" s="94" t="s">
        <v>28</v>
      </c>
      <c r="BB9" s="94" t="s">
        <v>28</v>
      </c>
      <c r="BC9" s="106" t="s">
        <v>236</v>
      </c>
      <c r="BD9" s="107">
        <v>74776</v>
      </c>
      <c r="BE9" s="107">
        <v>90168</v>
      </c>
      <c r="BF9" s="107">
        <v>111188</v>
      </c>
    </row>
    <row r="10" spans="1:93" x14ac:dyDescent="0.3">
      <c r="A10" s="9"/>
      <c r="B10" t="s">
        <v>165</v>
      </c>
      <c r="C10" s="94">
        <v>13403</v>
      </c>
      <c r="D10" s="104">
        <v>124641</v>
      </c>
      <c r="E10" s="105">
        <v>9.5625402499999998E-2</v>
      </c>
      <c r="F10" s="95">
        <v>8.52321937E-2</v>
      </c>
      <c r="G10" s="95">
        <v>0.1072859585</v>
      </c>
      <c r="H10" s="95">
        <v>0.61181813799999996</v>
      </c>
      <c r="I10" s="97">
        <v>0.1075328343</v>
      </c>
      <c r="J10" s="95">
        <v>0.10572766829999999</v>
      </c>
      <c r="K10" s="95">
        <v>0.10936882119999999</v>
      </c>
      <c r="L10" s="95">
        <v>0.97064789080000002</v>
      </c>
      <c r="M10" s="95">
        <v>0.86515138140000003</v>
      </c>
      <c r="N10" s="95">
        <v>1.0890086382999999</v>
      </c>
      <c r="O10" s="104">
        <v>16483</v>
      </c>
      <c r="P10" s="104">
        <v>129174</v>
      </c>
      <c r="Q10" s="105">
        <v>0.1207226476</v>
      </c>
      <c r="R10" s="95">
        <v>0.1077163409</v>
      </c>
      <c r="S10" s="95">
        <v>0.13529941249999999</v>
      </c>
      <c r="T10" s="95">
        <v>0.45932310609999999</v>
      </c>
      <c r="U10" s="97">
        <v>0.12760307800000001</v>
      </c>
      <c r="V10" s="95">
        <v>0.12566986229999999</v>
      </c>
      <c r="W10" s="95">
        <v>0.129566033</v>
      </c>
      <c r="X10" s="95">
        <v>1.0439768297000001</v>
      </c>
      <c r="Y10" s="95">
        <v>0.93150180449999997</v>
      </c>
      <c r="Z10" s="95">
        <v>1.1700327532000001</v>
      </c>
      <c r="AA10" s="104">
        <v>20963</v>
      </c>
      <c r="AB10" s="104">
        <v>136629</v>
      </c>
      <c r="AC10" s="105">
        <v>0.14801395179999999</v>
      </c>
      <c r="AD10" s="95">
        <v>0.1322826933</v>
      </c>
      <c r="AE10" s="95">
        <v>0.16561599539999999</v>
      </c>
      <c r="AF10" s="95">
        <v>0.2662907417</v>
      </c>
      <c r="AG10" s="97">
        <v>0.15343009169999999</v>
      </c>
      <c r="AH10" s="95">
        <v>0.15136710840000001</v>
      </c>
      <c r="AI10" s="95">
        <v>0.15552119149999999</v>
      </c>
      <c r="AJ10" s="95">
        <v>1.0658055862</v>
      </c>
      <c r="AK10" s="95">
        <v>0.95252935130000005</v>
      </c>
      <c r="AL10" s="95">
        <v>1.1925528027000001</v>
      </c>
      <c r="AM10" s="95">
        <v>6.2055659999999996E-4</v>
      </c>
      <c r="AN10" s="95">
        <v>1.2260661503000001</v>
      </c>
      <c r="AO10" s="95">
        <v>1.0909984446000001</v>
      </c>
      <c r="AP10" s="95">
        <v>1.3778554977999999</v>
      </c>
      <c r="AQ10" s="95">
        <v>1.1183409999999999E-4</v>
      </c>
      <c r="AR10" s="95">
        <v>1.2624537464000001</v>
      </c>
      <c r="AS10" s="95">
        <v>1.1216744907</v>
      </c>
      <c r="AT10" s="95">
        <v>1.4209019418</v>
      </c>
      <c r="AU10" s="94" t="s">
        <v>28</v>
      </c>
      <c r="AV10" s="94" t="s">
        <v>28</v>
      </c>
      <c r="AW10" s="94" t="s">
        <v>28</v>
      </c>
      <c r="AX10" s="94" t="s">
        <v>231</v>
      </c>
      <c r="AY10" s="94" t="s">
        <v>232</v>
      </c>
      <c r="AZ10" s="94" t="s">
        <v>28</v>
      </c>
      <c r="BA10" s="94" t="s">
        <v>28</v>
      </c>
      <c r="BB10" s="94" t="s">
        <v>28</v>
      </c>
      <c r="BC10" s="106" t="s">
        <v>236</v>
      </c>
      <c r="BD10" s="107">
        <v>13403</v>
      </c>
      <c r="BE10" s="107">
        <v>16483</v>
      </c>
      <c r="BF10" s="107">
        <v>20963</v>
      </c>
    </row>
    <row r="11" spans="1:93" x14ac:dyDescent="0.3">
      <c r="A11" s="9"/>
      <c r="B11" t="s">
        <v>164</v>
      </c>
      <c r="C11" s="94">
        <v>19963</v>
      </c>
      <c r="D11" s="104">
        <v>166366</v>
      </c>
      <c r="E11" s="105">
        <v>0.1124039989</v>
      </c>
      <c r="F11" s="95">
        <v>0.10035612350000001</v>
      </c>
      <c r="G11" s="95">
        <v>0.12589823650000001</v>
      </c>
      <c r="H11" s="95">
        <v>2.26255767E-2</v>
      </c>
      <c r="I11" s="97">
        <v>0.11999447000000001</v>
      </c>
      <c r="J11" s="95">
        <v>0.11834141369999999</v>
      </c>
      <c r="K11" s="95">
        <v>0.1216706172</v>
      </c>
      <c r="L11" s="95">
        <v>1.1409594275999999</v>
      </c>
      <c r="M11" s="95">
        <v>1.0186671856</v>
      </c>
      <c r="N11" s="95">
        <v>1.2779330028</v>
      </c>
      <c r="O11" s="104">
        <v>24048</v>
      </c>
      <c r="P11" s="104">
        <v>171224</v>
      </c>
      <c r="Q11" s="105">
        <v>0.13434760670000001</v>
      </c>
      <c r="R11" s="95">
        <v>0.1200699581</v>
      </c>
      <c r="S11" s="95">
        <v>0.150323026</v>
      </c>
      <c r="T11" s="95">
        <v>8.8927941000000003E-3</v>
      </c>
      <c r="U11" s="97">
        <v>0.14044760079999999</v>
      </c>
      <c r="V11" s="95">
        <v>0.1386836709</v>
      </c>
      <c r="W11" s="95">
        <v>0.14223396629999999</v>
      </c>
      <c r="X11" s="95">
        <v>1.1618017939</v>
      </c>
      <c r="Y11" s="95">
        <v>1.0383325473</v>
      </c>
      <c r="Z11" s="95">
        <v>1.2999529022</v>
      </c>
      <c r="AA11" s="104">
        <v>29301</v>
      </c>
      <c r="AB11" s="104">
        <v>176526</v>
      </c>
      <c r="AC11" s="105">
        <v>0.1680940699</v>
      </c>
      <c r="AD11" s="95">
        <v>0.1504103745</v>
      </c>
      <c r="AE11" s="95">
        <v>0.1878568313</v>
      </c>
      <c r="AF11" s="95">
        <v>7.6020449999999995E-4</v>
      </c>
      <c r="AG11" s="97">
        <v>0.16598688010000001</v>
      </c>
      <c r="AH11" s="95">
        <v>0.16409716360000001</v>
      </c>
      <c r="AI11" s="95">
        <v>0.16789835829999999</v>
      </c>
      <c r="AJ11" s="95">
        <v>1.2103966991999999</v>
      </c>
      <c r="AK11" s="95">
        <v>1.0830615315000001</v>
      </c>
      <c r="AL11" s="95">
        <v>1.3527026183999999</v>
      </c>
      <c r="AM11" s="95">
        <v>1.181118E-4</v>
      </c>
      <c r="AN11" s="95">
        <v>1.2511876764000001</v>
      </c>
      <c r="AO11" s="95">
        <v>1.1162913283</v>
      </c>
      <c r="AP11" s="95">
        <v>1.4023853468</v>
      </c>
      <c r="AQ11" s="95">
        <v>2.3937483999999999E-3</v>
      </c>
      <c r="AR11" s="95">
        <v>1.1952208821000001</v>
      </c>
      <c r="AS11" s="95">
        <v>1.0652637937</v>
      </c>
      <c r="AT11" s="95">
        <v>1.3410321137000001</v>
      </c>
      <c r="AU11" s="94" t="s">
        <v>28</v>
      </c>
      <c r="AV11" s="94">
        <v>2</v>
      </c>
      <c r="AW11" s="94">
        <v>3</v>
      </c>
      <c r="AX11" s="94" t="s">
        <v>231</v>
      </c>
      <c r="AY11" s="94" t="s">
        <v>232</v>
      </c>
      <c r="AZ11" s="94" t="s">
        <v>28</v>
      </c>
      <c r="BA11" s="94" t="s">
        <v>28</v>
      </c>
      <c r="BB11" s="94" t="s">
        <v>28</v>
      </c>
      <c r="BC11" s="106" t="s">
        <v>436</v>
      </c>
      <c r="BD11" s="107">
        <v>19963</v>
      </c>
      <c r="BE11" s="107">
        <v>24048</v>
      </c>
      <c r="BF11" s="107">
        <v>29301</v>
      </c>
      <c r="BQ11" s="46"/>
      <c r="CC11" s="4"/>
      <c r="CO11" s="4"/>
    </row>
    <row r="12" spans="1:93" x14ac:dyDescent="0.3">
      <c r="A12" s="9"/>
      <c r="B12" t="s">
        <v>166</v>
      </c>
      <c r="C12" s="94">
        <v>5749</v>
      </c>
      <c r="D12" s="104">
        <v>74537</v>
      </c>
      <c r="E12" s="105">
        <v>8.3273083799999995E-2</v>
      </c>
      <c r="F12" s="95">
        <v>7.3922400900000004E-2</v>
      </c>
      <c r="G12" s="95">
        <v>9.3806564699999997E-2</v>
      </c>
      <c r="H12" s="95">
        <v>5.6716058E-3</v>
      </c>
      <c r="I12" s="97">
        <v>7.7129479299999998E-2</v>
      </c>
      <c r="J12" s="95">
        <v>7.5161270000000002E-2</v>
      </c>
      <c r="K12" s="95">
        <v>7.9149229099999996E-2</v>
      </c>
      <c r="L12" s="95">
        <v>0.84526539020000002</v>
      </c>
      <c r="M12" s="95">
        <v>0.75035106409999996</v>
      </c>
      <c r="N12" s="95">
        <v>0.95218573539999996</v>
      </c>
      <c r="O12" s="104">
        <v>7070</v>
      </c>
      <c r="P12" s="104">
        <v>77434</v>
      </c>
      <c r="Q12" s="105">
        <v>0.1000403371</v>
      </c>
      <c r="R12" s="95">
        <v>8.8926039400000004E-2</v>
      </c>
      <c r="S12" s="95">
        <v>0.11254373989999999</v>
      </c>
      <c r="T12" s="95">
        <v>1.5897906E-2</v>
      </c>
      <c r="U12" s="97">
        <v>9.1303561699999994E-2</v>
      </c>
      <c r="V12" s="95">
        <v>8.91999079E-2</v>
      </c>
      <c r="W12" s="95">
        <v>9.3456827300000003E-2</v>
      </c>
      <c r="X12" s="95">
        <v>0.865121798</v>
      </c>
      <c r="Y12" s="95">
        <v>0.76900835509999999</v>
      </c>
      <c r="Z12" s="95">
        <v>0.97324784630000005</v>
      </c>
      <c r="AA12" s="104">
        <v>8206</v>
      </c>
      <c r="AB12" s="104">
        <v>77717</v>
      </c>
      <c r="AC12" s="105">
        <v>0.1157427894</v>
      </c>
      <c r="AD12" s="95">
        <v>0.1030346939</v>
      </c>
      <c r="AE12" s="95">
        <v>0.1300182762</v>
      </c>
      <c r="AF12" s="95">
        <v>2.1368666000000001E-3</v>
      </c>
      <c r="AG12" s="97">
        <v>0.1055882239</v>
      </c>
      <c r="AH12" s="95">
        <v>0.103328226</v>
      </c>
      <c r="AI12" s="95">
        <v>0.1078976526</v>
      </c>
      <c r="AJ12" s="95">
        <v>0.83343029469999996</v>
      </c>
      <c r="AK12" s="95">
        <v>0.74192298069999996</v>
      </c>
      <c r="AL12" s="95">
        <v>0.93622393999999998</v>
      </c>
      <c r="AM12" s="95">
        <v>2.0803919600000002E-2</v>
      </c>
      <c r="AN12" s="95">
        <v>1.1569612091999999</v>
      </c>
      <c r="AO12" s="95">
        <v>1.0224219604</v>
      </c>
      <c r="AP12" s="95">
        <v>1.3092043122999999</v>
      </c>
      <c r="AQ12" s="95">
        <v>4.0749617999999996E-3</v>
      </c>
      <c r="AR12" s="95">
        <v>1.2013526165999999</v>
      </c>
      <c r="AS12" s="95">
        <v>1.0600001851</v>
      </c>
      <c r="AT12" s="95">
        <v>1.3615545824999999</v>
      </c>
      <c r="AU12" s="94">
        <v>1</v>
      </c>
      <c r="AV12" s="94" t="s">
        <v>28</v>
      </c>
      <c r="AW12" s="94">
        <v>3</v>
      </c>
      <c r="AX12" s="94" t="s">
        <v>231</v>
      </c>
      <c r="AY12" s="94" t="s">
        <v>232</v>
      </c>
      <c r="AZ12" s="94" t="s">
        <v>28</v>
      </c>
      <c r="BA12" s="94" t="s">
        <v>28</v>
      </c>
      <c r="BB12" s="94" t="s">
        <v>28</v>
      </c>
      <c r="BC12" s="106" t="s">
        <v>437</v>
      </c>
      <c r="BD12" s="107">
        <v>5749</v>
      </c>
      <c r="BE12" s="107">
        <v>7070</v>
      </c>
      <c r="BF12" s="107">
        <v>8206</v>
      </c>
      <c r="BQ12" s="46"/>
      <c r="CC12" s="4"/>
      <c r="CO12" s="4"/>
    </row>
    <row r="13" spans="1:93" s="3" customFormat="1" x14ac:dyDescent="0.3">
      <c r="A13" s="9" t="s">
        <v>29</v>
      </c>
      <c r="B13" s="3" t="s">
        <v>50</v>
      </c>
      <c r="C13" s="100">
        <v>132618</v>
      </c>
      <c r="D13" s="101">
        <v>1282421</v>
      </c>
      <c r="E13" s="96">
        <v>9.8517086800000001E-2</v>
      </c>
      <c r="F13" s="102">
        <v>8.8264731799999996E-2</v>
      </c>
      <c r="G13" s="102">
        <v>0.1099603</v>
      </c>
      <c r="H13" s="102" t="s">
        <v>28</v>
      </c>
      <c r="I13" s="103">
        <v>0.103412218</v>
      </c>
      <c r="J13" s="102">
        <v>0.1028571444</v>
      </c>
      <c r="K13" s="102">
        <v>0.10397028699999999</v>
      </c>
      <c r="L13" s="102" t="s">
        <v>28</v>
      </c>
      <c r="M13" s="102" t="s">
        <v>28</v>
      </c>
      <c r="N13" s="102" t="s">
        <v>28</v>
      </c>
      <c r="O13" s="101">
        <v>161345</v>
      </c>
      <c r="P13" s="101">
        <v>1367828</v>
      </c>
      <c r="Q13" s="96">
        <v>0.1156372864</v>
      </c>
      <c r="R13" s="102">
        <v>0.103659138</v>
      </c>
      <c r="S13" s="102">
        <v>0.1289995484</v>
      </c>
      <c r="T13" s="102" t="s">
        <v>28</v>
      </c>
      <c r="U13" s="103">
        <v>0.1179570823</v>
      </c>
      <c r="V13" s="102">
        <v>0.1173829193</v>
      </c>
      <c r="W13" s="102">
        <v>0.1185340538</v>
      </c>
      <c r="X13" s="102" t="s">
        <v>28</v>
      </c>
      <c r="Y13" s="102" t="s">
        <v>28</v>
      </c>
      <c r="Z13" s="102" t="s">
        <v>28</v>
      </c>
      <c r="AA13" s="101">
        <v>199636</v>
      </c>
      <c r="AB13" s="101">
        <v>1437521</v>
      </c>
      <c r="AC13" s="96">
        <v>0.1388751886</v>
      </c>
      <c r="AD13" s="102">
        <v>0.13826733199999999</v>
      </c>
      <c r="AE13" s="102">
        <v>0.13948571749999999</v>
      </c>
      <c r="AF13" s="102" t="s">
        <v>28</v>
      </c>
      <c r="AG13" s="103">
        <v>0.1388751886</v>
      </c>
      <c r="AH13" s="102">
        <v>0.13826733199999999</v>
      </c>
      <c r="AI13" s="102">
        <v>0.13948571749999999</v>
      </c>
      <c r="AJ13" s="102" t="s">
        <v>28</v>
      </c>
      <c r="AK13" s="102" t="s">
        <v>28</v>
      </c>
      <c r="AL13" s="102" t="s">
        <v>28</v>
      </c>
      <c r="AM13" s="102">
        <v>1.03024E-3</v>
      </c>
      <c r="AN13" s="102">
        <v>1.2009550982999999</v>
      </c>
      <c r="AO13" s="102">
        <v>1.0765556181</v>
      </c>
      <c r="AP13" s="102">
        <v>1.3397293404999999</v>
      </c>
      <c r="AQ13" s="102">
        <v>4.4947981E-3</v>
      </c>
      <c r="AR13" s="102">
        <v>1.1737789876</v>
      </c>
      <c r="AS13" s="102">
        <v>1.0509514744999999</v>
      </c>
      <c r="AT13" s="102">
        <v>1.310961681</v>
      </c>
      <c r="AU13" s="100" t="s">
        <v>28</v>
      </c>
      <c r="AV13" s="100" t="s">
        <v>28</v>
      </c>
      <c r="AW13" s="100" t="s">
        <v>28</v>
      </c>
      <c r="AX13" s="100" t="s">
        <v>231</v>
      </c>
      <c r="AY13" s="100" t="s">
        <v>232</v>
      </c>
      <c r="AZ13" s="100" t="s">
        <v>28</v>
      </c>
      <c r="BA13" s="100" t="s">
        <v>28</v>
      </c>
      <c r="BB13" s="100" t="s">
        <v>28</v>
      </c>
      <c r="BC13" s="98" t="s">
        <v>236</v>
      </c>
      <c r="BD13" s="99">
        <v>132618</v>
      </c>
      <c r="BE13" s="99">
        <v>161345</v>
      </c>
      <c r="BF13" s="99">
        <v>199636</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0">
        <v>609</v>
      </c>
      <c r="D14" s="101">
        <v>6789</v>
      </c>
      <c r="E14" s="96">
        <v>8.8672856499999994E-2</v>
      </c>
      <c r="F14" s="102">
        <v>7.7664236400000003E-2</v>
      </c>
      <c r="G14" s="102">
        <v>0.1012419081</v>
      </c>
      <c r="H14" s="102">
        <v>2.8167743799999999E-2</v>
      </c>
      <c r="I14" s="103">
        <v>8.9703932799999997E-2</v>
      </c>
      <c r="J14" s="102">
        <v>8.2855063899999998E-2</v>
      </c>
      <c r="K14" s="102">
        <v>9.7118935000000003E-2</v>
      </c>
      <c r="L14" s="102">
        <v>0.86204196879999995</v>
      </c>
      <c r="M14" s="102">
        <v>0.75502057649999998</v>
      </c>
      <c r="N14" s="102">
        <v>0.98423325019999996</v>
      </c>
      <c r="O14" s="101">
        <v>802</v>
      </c>
      <c r="P14" s="101">
        <v>7800</v>
      </c>
      <c r="Q14" s="96">
        <v>0.1016166439</v>
      </c>
      <c r="R14" s="102">
        <v>8.9617238599999996E-2</v>
      </c>
      <c r="S14" s="102">
        <v>0.11522272359999999</v>
      </c>
      <c r="T14" s="102">
        <v>3.8151403E-2</v>
      </c>
      <c r="U14" s="103">
        <v>0.1028205128</v>
      </c>
      <c r="V14" s="102">
        <v>9.5945098800000003E-2</v>
      </c>
      <c r="W14" s="102">
        <v>0.1101886182</v>
      </c>
      <c r="X14" s="102">
        <v>0.87553413980000006</v>
      </c>
      <c r="Y14" s="102">
        <v>0.77214665760000001</v>
      </c>
      <c r="Z14" s="102">
        <v>0.99276481029999997</v>
      </c>
      <c r="AA14" s="101">
        <v>1165</v>
      </c>
      <c r="AB14" s="101">
        <v>9023</v>
      </c>
      <c r="AC14" s="96">
        <v>0.12580285729999999</v>
      </c>
      <c r="AD14" s="102">
        <v>0.11179964420000001</v>
      </c>
      <c r="AE14" s="102">
        <v>0.14156001139999999</v>
      </c>
      <c r="AF14" s="102">
        <v>0.10060309470000001</v>
      </c>
      <c r="AG14" s="103">
        <v>0.12911448519999999</v>
      </c>
      <c r="AH14" s="102">
        <v>0.1219092106</v>
      </c>
      <c r="AI14" s="102">
        <v>0.13674561760000001</v>
      </c>
      <c r="AJ14" s="102">
        <v>0.90586992980000003</v>
      </c>
      <c r="AK14" s="102">
        <v>0.80503684900000005</v>
      </c>
      <c r="AL14" s="102">
        <v>1.0193326313</v>
      </c>
      <c r="AM14" s="102">
        <v>3.6074218999999999E-3</v>
      </c>
      <c r="AN14" s="102">
        <v>1.2380142915000001</v>
      </c>
      <c r="AO14" s="102">
        <v>1.0722231033</v>
      </c>
      <c r="AP14" s="102">
        <v>1.4294407397</v>
      </c>
      <c r="AQ14" s="102">
        <v>8.6325974E-2</v>
      </c>
      <c r="AR14" s="102">
        <v>1.1459723738000001</v>
      </c>
      <c r="AS14" s="102">
        <v>0.98073558579999998</v>
      </c>
      <c r="AT14" s="102">
        <v>1.3390486696999999</v>
      </c>
      <c r="AU14" s="100" t="s">
        <v>28</v>
      </c>
      <c r="AV14" s="100" t="s">
        <v>28</v>
      </c>
      <c r="AW14" s="100" t="s">
        <v>28</v>
      </c>
      <c r="AX14" s="100" t="s">
        <v>28</v>
      </c>
      <c r="AY14" s="100" t="s">
        <v>232</v>
      </c>
      <c r="AZ14" s="100" t="s">
        <v>28</v>
      </c>
      <c r="BA14" s="100" t="s">
        <v>28</v>
      </c>
      <c r="BB14" s="100" t="s">
        <v>28</v>
      </c>
      <c r="BC14" s="98" t="s">
        <v>275</v>
      </c>
      <c r="BD14" s="99">
        <v>609</v>
      </c>
      <c r="BE14" s="99">
        <v>802</v>
      </c>
      <c r="BF14" s="99">
        <v>1165</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4">
        <v>628</v>
      </c>
      <c r="D15" s="104">
        <v>7034</v>
      </c>
      <c r="E15" s="105">
        <v>9.0213150500000006E-2</v>
      </c>
      <c r="F15" s="95">
        <v>7.9099263000000003E-2</v>
      </c>
      <c r="G15" s="95">
        <v>0.1028886011</v>
      </c>
      <c r="H15" s="95">
        <v>5.0422690499999999E-2</v>
      </c>
      <c r="I15" s="97">
        <v>8.9280636900000002E-2</v>
      </c>
      <c r="J15" s="95">
        <v>8.2563983899999999E-2</v>
      </c>
      <c r="K15" s="95">
        <v>9.6543695600000007E-2</v>
      </c>
      <c r="L15" s="95">
        <v>0.87701608929999997</v>
      </c>
      <c r="M15" s="95">
        <v>0.76897133009999996</v>
      </c>
      <c r="N15" s="95">
        <v>1.0002417395000001</v>
      </c>
      <c r="O15" s="104">
        <v>818</v>
      </c>
      <c r="P15" s="104">
        <v>8190</v>
      </c>
      <c r="Q15" s="105">
        <v>0.1018448743</v>
      </c>
      <c r="R15" s="95">
        <v>8.9926814300000005E-2</v>
      </c>
      <c r="S15" s="95">
        <v>0.1153424428</v>
      </c>
      <c r="T15" s="95">
        <v>3.9593350399999998E-2</v>
      </c>
      <c r="U15" s="97">
        <v>9.9877899899999997E-2</v>
      </c>
      <c r="V15" s="95">
        <v>9.3262668600000001E-2</v>
      </c>
      <c r="W15" s="95">
        <v>0.1069623574</v>
      </c>
      <c r="X15" s="95">
        <v>0.87750058509999995</v>
      </c>
      <c r="Y15" s="95">
        <v>0.7748139772</v>
      </c>
      <c r="Z15" s="95">
        <v>0.99379631690000003</v>
      </c>
      <c r="AA15" s="104">
        <v>1365</v>
      </c>
      <c r="AB15" s="104">
        <v>10620</v>
      </c>
      <c r="AC15" s="105">
        <v>0.14952004390000001</v>
      </c>
      <c r="AD15" s="95">
        <v>0.1333480642</v>
      </c>
      <c r="AE15" s="95">
        <v>0.16765330389999999</v>
      </c>
      <c r="AF15" s="95">
        <v>0.2060242638</v>
      </c>
      <c r="AG15" s="97">
        <v>0.1285310734</v>
      </c>
      <c r="AH15" s="95">
        <v>0.1218902603</v>
      </c>
      <c r="AI15" s="95">
        <v>0.13553369069999999</v>
      </c>
      <c r="AJ15" s="95">
        <v>1.0766505191</v>
      </c>
      <c r="AK15" s="95">
        <v>0.96020077810000004</v>
      </c>
      <c r="AL15" s="95">
        <v>1.2072228712999999</v>
      </c>
      <c r="AM15" s="95">
        <v>7.3907166999999998E-8</v>
      </c>
      <c r="AN15" s="95">
        <v>1.4681155522</v>
      </c>
      <c r="AO15" s="95">
        <v>1.2765105348000001</v>
      </c>
      <c r="AP15" s="95">
        <v>1.6884806006999999</v>
      </c>
      <c r="AQ15" s="95">
        <v>0.122288565</v>
      </c>
      <c r="AR15" s="95">
        <v>1.1289360122000001</v>
      </c>
      <c r="AS15" s="95">
        <v>0.96797495259999999</v>
      </c>
      <c r="AT15" s="95">
        <v>1.3166627051999999</v>
      </c>
      <c r="AU15" s="94" t="s">
        <v>28</v>
      </c>
      <c r="AV15" s="94" t="s">
        <v>28</v>
      </c>
      <c r="AW15" s="94" t="s">
        <v>28</v>
      </c>
      <c r="AX15" s="94" t="s">
        <v>28</v>
      </c>
      <c r="AY15" s="94" t="s">
        <v>232</v>
      </c>
      <c r="AZ15" s="94" t="s">
        <v>28</v>
      </c>
      <c r="BA15" s="94" t="s">
        <v>28</v>
      </c>
      <c r="BB15" s="94" t="s">
        <v>28</v>
      </c>
      <c r="BC15" s="106" t="s">
        <v>275</v>
      </c>
      <c r="BD15" s="107">
        <v>628</v>
      </c>
      <c r="BE15" s="107">
        <v>818</v>
      </c>
      <c r="BF15" s="107">
        <v>1365</v>
      </c>
    </row>
    <row r="16" spans="1:93" x14ac:dyDescent="0.3">
      <c r="A16" s="9"/>
      <c r="B16" t="s">
        <v>75</v>
      </c>
      <c r="C16" s="94">
        <v>817</v>
      </c>
      <c r="D16" s="104">
        <v>9106</v>
      </c>
      <c r="E16" s="105">
        <v>9.5820759800000002E-2</v>
      </c>
      <c r="F16" s="95">
        <v>8.4445860900000003E-2</v>
      </c>
      <c r="G16" s="95">
        <v>0.1087278631</v>
      </c>
      <c r="H16" s="95">
        <v>0.27131009569999998</v>
      </c>
      <c r="I16" s="97">
        <v>8.9721063000000004E-2</v>
      </c>
      <c r="J16" s="95">
        <v>8.3775038900000001E-2</v>
      </c>
      <c r="K16" s="95">
        <v>9.6089112700000007E-2</v>
      </c>
      <c r="L16" s="95">
        <v>0.93153101930000004</v>
      </c>
      <c r="M16" s="95">
        <v>0.82094881210000004</v>
      </c>
      <c r="N16" s="95">
        <v>1.0570087041</v>
      </c>
      <c r="O16" s="104">
        <v>1060</v>
      </c>
      <c r="P16" s="104">
        <v>9484</v>
      </c>
      <c r="Q16" s="105">
        <v>0.11679508919999999</v>
      </c>
      <c r="R16" s="95">
        <v>0.1035265849</v>
      </c>
      <c r="S16" s="95">
        <v>0.13176415389999999</v>
      </c>
      <c r="T16" s="95">
        <v>0.91854123080000005</v>
      </c>
      <c r="U16" s="97">
        <v>0.1117671868</v>
      </c>
      <c r="V16" s="95">
        <v>0.1052373425</v>
      </c>
      <c r="W16" s="95">
        <v>0.11870219980000001</v>
      </c>
      <c r="X16" s="95">
        <v>1.0063123922999999</v>
      </c>
      <c r="Y16" s="95">
        <v>0.89199028840000005</v>
      </c>
      <c r="Z16" s="95">
        <v>1.1352866102000001</v>
      </c>
      <c r="AA16" s="104">
        <v>1525</v>
      </c>
      <c r="AB16" s="104">
        <v>11183</v>
      </c>
      <c r="AC16" s="105">
        <v>0.14275099829999999</v>
      </c>
      <c r="AD16" s="95">
        <v>0.12730720949999999</v>
      </c>
      <c r="AE16" s="95">
        <v>0.16006829140000001</v>
      </c>
      <c r="AF16" s="95">
        <v>0.63750638979999996</v>
      </c>
      <c r="AG16" s="97">
        <v>0.13636770100000001</v>
      </c>
      <c r="AH16" s="95">
        <v>0.12969238620000001</v>
      </c>
      <c r="AI16" s="95">
        <v>0.14338659670000001</v>
      </c>
      <c r="AJ16" s="95">
        <v>1.0279085828000001</v>
      </c>
      <c r="AK16" s="95">
        <v>0.91670233400000001</v>
      </c>
      <c r="AL16" s="95">
        <v>1.1526053936</v>
      </c>
      <c r="AM16" s="95">
        <v>3.9392936999999998E-3</v>
      </c>
      <c r="AN16" s="95">
        <v>1.2222345927</v>
      </c>
      <c r="AO16" s="95">
        <v>1.0663591323999999</v>
      </c>
      <c r="AP16" s="95">
        <v>1.400895209</v>
      </c>
      <c r="AQ16" s="95">
        <v>7.9981970999999999E-3</v>
      </c>
      <c r="AR16" s="95">
        <v>1.2188912873</v>
      </c>
      <c r="AS16" s="95">
        <v>1.0530183641999999</v>
      </c>
      <c r="AT16" s="95">
        <v>1.4108927448999999</v>
      </c>
      <c r="AU16" s="94" t="s">
        <v>28</v>
      </c>
      <c r="AV16" s="94" t="s">
        <v>28</v>
      </c>
      <c r="AW16" s="94" t="s">
        <v>28</v>
      </c>
      <c r="AX16" s="94" t="s">
        <v>28</v>
      </c>
      <c r="AY16" s="94" t="s">
        <v>232</v>
      </c>
      <c r="AZ16" s="94" t="s">
        <v>28</v>
      </c>
      <c r="BA16" s="94" t="s">
        <v>28</v>
      </c>
      <c r="BB16" s="94" t="s">
        <v>28</v>
      </c>
      <c r="BC16" s="106" t="s">
        <v>275</v>
      </c>
      <c r="BD16" s="107">
        <v>817</v>
      </c>
      <c r="BE16" s="107">
        <v>1060</v>
      </c>
      <c r="BF16" s="107">
        <v>1525</v>
      </c>
    </row>
    <row r="17" spans="1:58" x14ac:dyDescent="0.3">
      <c r="A17" s="9"/>
      <c r="B17" t="s">
        <v>67</v>
      </c>
      <c r="C17" s="94">
        <v>197</v>
      </c>
      <c r="D17" s="104">
        <v>2108</v>
      </c>
      <c r="E17" s="105">
        <v>9.6949732699999999E-2</v>
      </c>
      <c r="F17" s="95">
        <v>8.1446516499999996E-2</v>
      </c>
      <c r="G17" s="95">
        <v>0.11540396159999999</v>
      </c>
      <c r="H17" s="95">
        <v>0.50538710239999995</v>
      </c>
      <c r="I17" s="97">
        <v>9.3453510399999995E-2</v>
      </c>
      <c r="J17" s="95">
        <v>8.1273698000000005E-2</v>
      </c>
      <c r="K17" s="95">
        <v>0.10745861</v>
      </c>
      <c r="L17" s="95">
        <v>0.94250644120000004</v>
      </c>
      <c r="M17" s="95">
        <v>0.79179038749999997</v>
      </c>
      <c r="N17" s="95">
        <v>1.1219110585000001</v>
      </c>
      <c r="O17" s="104">
        <v>238</v>
      </c>
      <c r="P17" s="104">
        <v>2105</v>
      </c>
      <c r="Q17" s="105">
        <v>0.1169121848</v>
      </c>
      <c r="R17" s="95">
        <v>9.9222076399999998E-2</v>
      </c>
      <c r="S17" s="95">
        <v>0.13775622770000001</v>
      </c>
      <c r="T17" s="95">
        <v>0.93055641600000005</v>
      </c>
      <c r="U17" s="97">
        <v>0.113064133</v>
      </c>
      <c r="V17" s="95">
        <v>9.9574848899999999E-2</v>
      </c>
      <c r="W17" s="95">
        <v>0.12838079420000001</v>
      </c>
      <c r="X17" s="95">
        <v>1.0073212939</v>
      </c>
      <c r="Y17" s="95">
        <v>0.85490242599999999</v>
      </c>
      <c r="Z17" s="95">
        <v>1.1869146211999999</v>
      </c>
      <c r="AA17" s="104">
        <v>272</v>
      </c>
      <c r="AB17" s="104">
        <v>2267</v>
      </c>
      <c r="AC17" s="105">
        <v>0.1259322655</v>
      </c>
      <c r="AD17" s="95">
        <v>0.1075875738</v>
      </c>
      <c r="AE17" s="95">
        <v>0.14740489940000001</v>
      </c>
      <c r="AF17" s="95">
        <v>0.22325941369999999</v>
      </c>
      <c r="AG17" s="97">
        <v>0.1199823555</v>
      </c>
      <c r="AH17" s="95">
        <v>0.1065382869</v>
      </c>
      <c r="AI17" s="95">
        <v>0.13512293140000001</v>
      </c>
      <c r="AJ17" s="95">
        <v>0.90680176050000005</v>
      </c>
      <c r="AK17" s="95">
        <v>0.77470695020000002</v>
      </c>
      <c r="AL17" s="95">
        <v>1.0614199766000001</v>
      </c>
      <c r="AM17" s="95">
        <v>0.48061769599999998</v>
      </c>
      <c r="AN17" s="95">
        <v>1.0771526143000001</v>
      </c>
      <c r="AO17" s="95">
        <v>0.87615904870000005</v>
      </c>
      <c r="AP17" s="95">
        <v>1.3242547186</v>
      </c>
      <c r="AQ17" s="95">
        <v>9.4498686499999998E-2</v>
      </c>
      <c r="AR17" s="95">
        <v>1.2059051801</v>
      </c>
      <c r="AS17" s="95">
        <v>0.9682846973</v>
      </c>
      <c r="AT17" s="95">
        <v>1.5018385683</v>
      </c>
      <c r="AU17" s="94" t="s">
        <v>28</v>
      </c>
      <c r="AV17" s="94" t="s">
        <v>28</v>
      </c>
      <c r="AW17" s="94" t="s">
        <v>28</v>
      </c>
      <c r="AX17" s="94" t="s">
        <v>28</v>
      </c>
      <c r="AY17" s="94" t="s">
        <v>28</v>
      </c>
      <c r="AZ17" s="94" t="s">
        <v>28</v>
      </c>
      <c r="BA17" s="94" t="s">
        <v>28</v>
      </c>
      <c r="BB17" s="94" t="s">
        <v>28</v>
      </c>
      <c r="BC17" s="106" t="s">
        <v>28</v>
      </c>
      <c r="BD17" s="107">
        <v>197</v>
      </c>
      <c r="BE17" s="107">
        <v>238</v>
      </c>
      <c r="BF17" s="107">
        <v>272</v>
      </c>
    </row>
    <row r="18" spans="1:58" x14ac:dyDescent="0.3">
      <c r="A18" s="9"/>
      <c r="B18" t="s">
        <v>66</v>
      </c>
      <c r="C18" s="94">
        <v>953</v>
      </c>
      <c r="D18" s="104">
        <v>12194</v>
      </c>
      <c r="E18" s="105">
        <v>9.0399954099999999E-2</v>
      </c>
      <c r="F18" s="95">
        <v>8.0086435400000003E-2</v>
      </c>
      <c r="G18" s="95">
        <v>0.10204164609999999</v>
      </c>
      <c r="H18" s="95">
        <v>3.6636499699999998E-2</v>
      </c>
      <c r="I18" s="97">
        <v>7.8153190100000006E-2</v>
      </c>
      <c r="J18" s="95">
        <v>7.3345519200000001E-2</v>
      </c>
      <c r="K18" s="95">
        <v>8.3275995399999997E-2</v>
      </c>
      <c r="L18" s="95">
        <v>0.87883211920000004</v>
      </c>
      <c r="M18" s="95">
        <v>0.77856822439999995</v>
      </c>
      <c r="N18" s="95">
        <v>0.99200798270000001</v>
      </c>
      <c r="O18" s="104">
        <v>1335</v>
      </c>
      <c r="P18" s="104">
        <v>14903</v>
      </c>
      <c r="Q18" s="105">
        <v>0.106170789</v>
      </c>
      <c r="R18" s="95">
        <v>9.4589604199999996E-2</v>
      </c>
      <c r="S18" s="95">
        <v>0.1191699293</v>
      </c>
      <c r="T18" s="95">
        <v>0.1306344244</v>
      </c>
      <c r="U18" s="97">
        <v>8.9579279299999995E-2</v>
      </c>
      <c r="V18" s="95">
        <v>8.4900648100000004E-2</v>
      </c>
      <c r="W18" s="95">
        <v>9.4515736500000003E-2</v>
      </c>
      <c r="X18" s="95">
        <v>0.91477288499999998</v>
      </c>
      <c r="Y18" s="95">
        <v>0.81498881109999999</v>
      </c>
      <c r="Z18" s="95">
        <v>1.0267741344000001</v>
      </c>
      <c r="AA18" s="104">
        <v>1846</v>
      </c>
      <c r="AB18" s="104">
        <v>17317</v>
      </c>
      <c r="AC18" s="105">
        <v>0.1235219511</v>
      </c>
      <c r="AD18" s="95">
        <v>0.1105271025</v>
      </c>
      <c r="AE18" s="95">
        <v>0.1380446249</v>
      </c>
      <c r="AF18" s="95">
        <v>3.8853728900000002E-2</v>
      </c>
      <c r="AG18" s="97">
        <v>0.1066004504</v>
      </c>
      <c r="AH18" s="95">
        <v>0.10184684419999999</v>
      </c>
      <c r="AI18" s="95">
        <v>0.1115759268</v>
      </c>
      <c r="AJ18" s="95">
        <v>0.88944578470000002</v>
      </c>
      <c r="AK18" s="95">
        <v>0.79587364439999997</v>
      </c>
      <c r="AL18" s="95">
        <v>0.99401935159999999</v>
      </c>
      <c r="AM18" s="95">
        <v>2.1557743399999999E-2</v>
      </c>
      <c r="AN18" s="95">
        <v>1.1634268918999999</v>
      </c>
      <c r="AO18" s="95">
        <v>1.0225203545999999</v>
      </c>
      <c r="AP18" s="95">
        <v>1.3237507955000001</v>
      </c>
      <c r="AQ18" s="95">
        <v>2.19218157E-2</v>
      </c>
      <c r="AR18" s="95">
        <v>1.1744562276999999</v>
      </c>
      <c r="AS18" s="95">
        <v>1.0235516851999999</v>
      </c>
      <c r="AT18" s="95">
        <v>1.3476089684999999</v>
      </c>
      <c r="AU18" s="94" t="s">
        <v>28</v>
      </c>
      <c r="AV18" s="94" t="s">
        <v>28</v>
      </c>
      <c r="AW18" s="94" t="s">
        <v>28</v>
      </c>
      <c r="AX18" s="94" t="s">
        <v>28</v>
      </c>
      <c r="AY18" s="94" t="s">
        <v>28</v>
      </c>
      <c r="AZ18" s="94" t="s">
        <v>28</v>
      </c>
      <c r="BA18" s="94" t="s">
        <v>28</v>
      </c>
      <c r="BB18" s="94" t="s">
        <v>28</v>
      </c>
      <c r="BC18" s="106" t="s">
        <v>28</v>
      </c>
      <c r="BD18" s="107">
        <v>953</v>
      </c>
      <c r="BE18" s="107">
        <v>1335</v>
      </c>
      <c r="BF18" s="107">
        <v>1846</v>
      </c>
    </row>
    <row r="19" spans="1:58" x14ac:dyDescent="0.3">
      <c r="A19" s="9"/>
      <c r="B19" t="s">
        <v>69</v>
      </c>
      <c r="C19" s="94">
        <v>932</v>
      </c>
      <c r="D19" s="104">
        <v>10679</v>
      </c>
      <c r="E19" s="105">
        <v>9.4526481100000004E-2</v>
      </c>
      <c r="F19" s="95">
        <v>8.3625715200000006E-2</v>
      </c>
      <c r="G19" s="95">
        <v>0.10684818190000001</v>
      </c>
      <c r="H19" s="95">
        <v>0.17635684269999999</v>
      </c>
      <c r="I19" s="97">
        <v>8.7274089299999996E-2</v>
      </c>
      <c r="J19" s="95">
        <v>8.1847099300000004E-2</v>
      </c>
      <c r="K19" s="95">
        <v>9.3060923800000001E-2</v>
      </c>
      <c r="L19" s="95">
        <v>0.91894856089999999</v>
      </c>
      <c r="M19" s="95">
        <v>0.81297568419999999</v>
      </c>
      <c r="N19" s="95">
        <v>1.0387351971000001</v>
      </c>
      <c r="O19" s="104">
        <v>1425</v>
      </c>
      <c r="P19" s="104">
        <v>13252</v>
      </c>
      <c r="Q19" s="105">
        <v>0.1138955967</v>
      </c>
      <c r="R19" s="95">
        <v>0.1015540199</v>
      </c>
      <c r="S19" s="95">
        <v>0.1277370109</v>
      </c>
      <c r="T19" s="95">
        <v>0.74740391959999997</v>
      </c>
      <c r="U19" s="97">
        <v>0.10753093869999999</v>
      </c>
      <c r="V19" s="95">
        <v>0.1020903182</v>
      </c>
      <c r="W19" s="95">
        <v>0.11326150209999999</v>
      </c>
      <c r="X19" s="95">
        <v>0.9813302183</v>
      </c>
      <c r="Y19" s="95">
        <v>0.87499456909999995</v>
      </c>
      <c r="Z19" s="95">
        <v>1.1005885424999999</v>
      </c>
      <c r="AA19" s="104">
        <v>2223</v>
      </c>
      <c r="AB19" s="104">
        <v>15824</v>
      </c>
      <c r="AC19" s="105">
        <v>0.14947708500000001</v>
      </c>
      <c r="AD19" s="95">
        <v>0.13399548219999999</v>
      </c>
      <c r="AE19" s="95">
        <v>0.16674740490000001</v>
      </c>
      <c r="AF19" s="95">
        <v>0.18724826659999999</v>
      </c>
      <c r="AG19" s="97">
        <v>0.1404828109</v>
      </c>
      <c r="AH19" s="95">
        <v>0.134762679</v>
      </c>
      <c r="AI19" s="95">
        <v>0.14644573929999999</v>
      </c>
      <c r="AJ19" s="95">
        <v>1.0763411841999999</v>
      </c>
      <c r="AK19" s="95">
        <v>0.96486264769999996</v>
      </c>
      <c r="AL19" s="95">
        <v>1.2006997551</v>
      </c>
      <c r="AM19" s="95">
        <v>2.6460100000000001E-5</v>
      </c>
      <c r="AN19" s="95">
        <v>1.3124044236000001</v>
      </c>
      <c r="AO19" s="95">
        <v>1.1561023778999999</v>
      </c>
      <c r="AP19" s="95">
        <v>1.4898381007999999</v>
      </c>
      <c r="AQ19" s="95">
        <v>8.1447375000000006E-3</v>
      </c>
      <c r="AR19" s="95">
        <v>1.2049067668</v>
      </c>
      <c r="AS19" s="95">
        <v>1.0495164774000001</v>
      </c>
      <c r="AT19" s="95">
        <v>1.3833039763999999</v>
      </c>
      <c r="AU19" s="94" t="s">
        <v>28</v>
      </c>
      <c r="AV19" s="94" t="s">
        <v>28</v>
      </c>
      <c r="AW19" s="94" t="s">
        <v>28</v>
      </c>
      <c r="AX19" s="94" t="s">
        <v>28</v>
      </c>
      <c r="AY19" s="94" t="s">
        <v>232</v>
      </c>
      <c r="AZ19" s="94" t="s">
        <v>28</v>
      </c>
      <c r="BA19" s="94" t="s">
        <v>28</v>
      </c>
      <c r="BB19" s="94" t="s">
        <v>28</v>
      </c>
      <c r="BC19" s="106" t="s">
        <v>275</v>
      </c>
      <c r="BD19" s="107">
        <v>932</v>
      </c>
      <c r="BE19" s="107">
        <v>1425</v>
      </c>
      <c r="BF19" s="107">
        <v>2223</v>
      </c>
    </row>
    <row r="20" spans="1:58" x14ac:dyDescent="0.3">
      <c r="A20" s="9"/>
      <c r="B20" t="s">
        <v>65</v>
      </c>
      <c r="C20" s="94">
        <v>975</v>
      </c>
      <c r="D20" s="104">
        <v>9542</v>
      </c>
      <c r="E20" s="105">
        <v>0.1088935613</v>
      </c>
      <c r="F20" s="95">
        <v>9.6671857400000005E-2</v>
      </c>
      <c r="G20" s="95">
        <v>0.12266038949999999</v>
      </c>
      <c r="H20" s="95">
        <v>0.34831666150000001</v>
      </c>
      <c r="I20" s="97">
        <v>0.1021798365</v>
      </c>
      <c r="J20" s="95">
        <v>9.5963247599999996E-2</v>
      </c>
      <c r="K20" s="95">
        <v>0.1087991418</v>
      </c>
      <c r="L20" s="95">
        <v>1.0586195555</v>
      </c>
      <c r="M20" s="95">
        <v>0.9398050496</v>
      </c>
      <c r="N20" s="95">
        <v>1.1924551414</v>
      </c>
      <c r="O20" s="104">
        <v>1105</v>
      </c>
      <c r="P20" s="104">
        <v>9833</v>
      </c>
      <c r="Q20" s="105">
        <v>0.1206227894</v>
      </c>
      <c r="R20" s="95">
        <v>0.107358438</v>
      </c>
      <c r="S20" s="95">
        <v>0.13552597820000001</v>
      </c>
      <c r="T20" s="95">
        <v>0.51672008489999999</v>
      </c>
      <c r="U20" s="97">
        <v>0.1123766907</v>
      </c>
      <c r="V20" s="95">
        <v>0.1059423684</v>
      </c>
      <c r="W20" s="95">
        <v>0.1192017964</v>
      </c>
      <c r="X20" s="95">
        <v>1.0392920508000001</v>
      </c>
      <c r="Y20" s="95">
        <v>0.92500572839999995</v>
      </c>
      <c r="Z20" s="95">
        <v>1.1676986786000001</v>
      </c>
      <c r="AA20" s="104">
        <v>1181</v>
      </c>
      <c r="AB20" s="104">
        <v>10269</v>
      </c>
      <c r="AC20" s="105">
        <v>0.1222834152</v>
      </c>
      <c r="AD20" s="95">
        <v>0.10893405840000001</v>
      </c>
      <c r="AE20" s="95">
        <v>0.13726867279999999</v>
      </c>
      <c r="AF20" s="95">
        <v>3.09867791E-2</v>
      </c>
      <c r="AG20" s="97">
        <v>0.11500632970000001</v>
      </c>
      <c r="AH20" s="95">
        <v>0.10863075599999999</v>
      </c>
      <c r="AI20" s="95">
        <v>0.1217560879</v>
      </c>
      <c r="AJ20" s="95">
        <v>0.8805274461</v>
      </c>
      <c r="AK20" s="95">
        <v>0.78440259560000003</v>
      </c>
      <c r="AL20" s="95">
        <v>0.98843194509999999</v>
      </c>
      <c r="AM20" s="95">
        <v>0.84125732720000002</v>
      </c>
      <c r="AN20" s="95">
        <v>1.0137670977</v>
      </c>
      <c r="AO20" s="95">
        <v>0.88680457270000002</v>
      </c>
      <c r="AP20" s="95">
        <v>1.1589066634</v>
      </c>
      <c r="AQ20" s="95">
        <v>0.14202535190000001</v>
      </c>
      <c r="AR20" s="95">
        <v>1.1077127796999999</v>
      </c>
      <c r="AS20" s="95">
        <v>0.96632466230000003</v>
      </c>
      <c r="AT20" s="95">
        <v>1.2697881469000001</v>
      </c>
      <c r="AU20" s="94" t="s">
        <v>28</v>
      </c>
      <c r="AV20" s="94" t="s">
        <v>28</v>
      </c>
      <c r="AW20" s="94" t="s">
        <v>28</v>
      </c>
      <c r="AX20" s="94" t="s">
        <v>28</v>
      </c>
      <c r="AY20" s="94" t="s">
        <v>28</v>
      </c>
      <c r="AZ20" s="94" t="s">
        <v>28</v>
      </c>
      <c r="BA20" s="94" t="s">
        <v>28</v>
      </c>
      <c r="BB20" s="94" t="s">
        <v>28</v>
      </c>
      <c r="BC20" s="106" t="s">
        <v>28</v>
      </c>
      <c r="BD20" s="107">
        <v>975</v>
      </c>
      <c r="BE20" s="107">
        <v>1105</v>
      </c>
      <c r="BF20" s="107">
        <v>1181</v>
      </c>
    </row>
    <row r="21" spans="1:58" x14ac:dyDescent="0.3">
      <c r="A21" s="9"/>
      <c r="B21" t="s">
        <v>64</v>
      </c>
      <c r="C21" s="94">
        <v>341</v>
      </c>
      <c r="D21" s="104">
        <v>5977</v>
      </c>
      <c r="E21" s="105">
        <v>6.9091527599999994E-2</v>
      </c>
      <c r="F21" s="95">
        <v>5.9413335499999997E-2</v>
      </c>
      <c r="G21" s="95">
        <v>8.0346258000000004E-2</v>
      </c>
      <c r="H21" s="95">
        <v>2.3583917999999999E-7</v>
      </c>
      <c r="I21" s="97">
        <v>5.7052032799999999E-2</v>
      </c>
      <c r="J21" s="95">
        <v>5.13069237E-2</v>
      </c>
      <c r="K21" s="95">
        <v>6.34404524E-2</v>
      </c>
      <c r="L21" s="95">
        <v>0.6716801375</v>
      </c>
      <c r="M21" s="95">
        <v>0.5775926334</v>
      </c>
      <c r="N21" s="95">
        <v>0.78109411549999996</v>
      </c>
      <c r="O21" s="104">
        <v>372</v>
      </c>
      <c r="P21" s="104">
        <v>5761</v>
      </c>
      <c r="Q21" s="105">
        <v>7.4712774499999995E-2</v>
      </c>
      <c r="R21" s="95">
        <v>6.4481911000000003E-2</v>
      </c>
      <c r="S21" s="95">
        <v>8.6566892699999995E-2</v>
      </c>
      <c r="T21" s="95">
        <v>4.5649426999999998E-9</v>
      </c>
      <c r="U21" s="97">
        <v>6.4572122900000001E-2</v>
      </c>
      <c r="V21" s="95">
        <v>5.8332732499999998E-2</v>
      </c>
      <c r="W21" s="95">
        <v>7.1478891500000002E-2</v>
      </c>
      <c r="X21" s="95">
        <v>0.64372904139999998</v>
      </c>
      <c r="Y21" s="95">
        <v>0.5555794047</v>
      </c>
      <c r="Z21" s="95">
        <v>0.74586472299999995</v>
      </c>
      <c r="AA21" s="104">
        <v>540</v>
      </c>
      <c r="AB21" s="104">
        <v>8465</v>
      </c>
      <c r="AC21" s="105">
        <v>7.6767240700000003E-2</v>
      </c>
      <c r="AD21" s="95">
        <v>6.7071357200000001E-2</v>
      </c>
      <c r="AE21" s="95">
        <v>8.7864768100000004E-2</v>
      </c>
      <c r="AF21" s="95">
        <v>7.6282119999999995E-18</v>
      </c>
      <c r="AG21" s="97">
        <v>6.3792085100000007E-2</v>
      </c>
      <c r="AH21" s="95">
        <v>5.8632297899999998E-2</v>
      </c>
      <c r="AI21" s="95">
        <v>6.9405946299999993E-2</v>
      </c>
      <c r="AJ21" s="95">
        <v>0.55277866019999999</v>
      </c>
      <c r="AK21" s="95">
        <v>0.48296141190000003</v>
      </c>
      <c r="AL21" s="95">
        <v>0.63268873999999997</v>
      </c>
      <c r="AM21" s="95">
        <v>0.76217314020000004</v>
      </c>
      <c r="AN21" s="95">
        <v>1.0274981918999999</v>
      </c>
      <c r="AO21" s="95">
        <v>0.86194848599999996</v>
      </c>
      <c r="AP21" s="95">
        <v>1.2248441193999999</v>
      </c>
      <c r="AQ21" s="95">
        <v>0.41477036490000002</v>
      </c>
      <c r="AR21" s="95">
        <v>1.0813594245</v>
      </c>
      <c r="AS21" s="95">
        <v>0.89604440360000004</v>
      </c>
      <c r="AT21" s="95">
        <v>1.3050002884</v>
      </c>
      <c r="AU21" s="94">
        <v>1</v>
      </c>
      <c r="AV21" s="94">
        <v>2</v>
      </c>
      <c r="AW21" s="94">
        <v>3</v>
      </c>
      <c r="AX21" s="94" t="s">
        <v>28</v>
      </c>
      <c r="AY21" s="94" t="s">
        <v>28</v>
      </c>
      <c r="AZ21" s="94" t="s">
        <v>28</v>
      </c>
      <c r="BA21" s="94" t="s">
        <v>28</v>
      </c>
      <c r="BB21" s="94" t="s">
        <v>28</v>
      </c>
      <c r="BC21" s="106" t="s">
        <v>234</v>
      </c>
      <c r="BD21" s="107">
        <v>341</v>
      </c>
      <c r="BE21" s="107">
        <v>372</v>
      </c>
      <c r="BF21" s="107">
        <v>540</v>
      </c>
    </row>
    <row r="22" spans="1:58" x14ac:dyDescent="0.3">
      <c r="A22" s="9"/>
      <c r="B22" t="s">
        <v>205</v>
      </c>
      <c r="C22" s="94">
        <v>293</v>
      </c>
      <c r="D22" s="104">
        <v>4270</v>
      </c>
      <c r="E22" s="105">
        <v>6.9978340799999997E-2</v>
      </c>
      <c r="F22" s="95">
        <v>5.99732007E-2</v>
      </c>
      <c r="G22" s="95">
        <v>8.1652606799999999E-2</v>
      </c>
      <c r="H22" s="95">
        <v>9.9032456000000001E-7</v>
      </c>
      <c r="I22" s="97">
        <v>6.8618266999999997E-2</v>
      </c>
      <c r="J22" s="95">
        <v>6.1194447800000003E-2</v>
      </c>
      <c r="K22" s="95">
        <v>7.6942708600000007E-2</v>
      </c>
      <c r="L22" s="95">
        <v>0.68030138009999996</v>
      </c>
      <c r="M22" s="95">
        <v>0.58303541910000001</v>
      </c>
      <c r="N22" s="95">
        <v>0.79379391489999995</v>
      </c>
      <c r="O22" s="104">
        <v>401</v>
      </c>
      <c r="P22" s="104">
        <v>4407</v>
      </c>
      <c r="Q22" s="105">
        <v>9.1953956700000006E-2</v>
      </c>
      <c r="R22" s="95">
        <v>7.9793061900000004E-2</v>
      </c>
      <c r="S22" s="95">
        <v>0.1059682379</v>
      </c>
      <c r="T22" s="95">
        <v>1.2946558999999999E-3</v>
      </c>
      <c r="U22" s="97">
        <v>9.0991604300000001E-2</v>
      </c>
      <c r="V22" s="95">
        <v>8.25076743E-2</v>
      </c>
      <c r="W22" s="95">
        <v>0.10034790239999999</v>
      </c>
      <c r="X22" s="95">
        <v>0.79227993919999995</v>
      </c>
      <c r="Y22" s="95">
        <v>0.68750105439999998</v>
      </c>
      <c r="Z22" s="95">
        <v>0.91302769370000003</v>
      </c>
      <c r="AA22" s="104">
        <v>514</v>
      </c>
      <c r="AB22" s="104">
        <v>4490</v>
      </c>
      <c r="AC22" s="105">
        <v>0.1158536059</v>
      </c>
      <c r="AD22" s="95">
        <v>0.1013635395</v>
      </c>
      <c r="AE22" s="95">
        <v>0.13241504849999999</v>
      </c>
      <c r="AF22" s="95">
        <v>7.8441602999999999E-3</v>
      </c>
      <c r="AG22" s="97">
        <v>0.11447661470000001</v>
      </c>
      <c r="AH22" s="95">
        <v>0.1049957904</v>
      </c>
      <c r="AI22" s="95">
        <v>0.12481353069999999</v>
      </c>
      <c r="AJ22" s="95">
        <v>0.83422825229999997</v>
      </c>
      <c r="AK22" s="95">
        <v>0.72988948220000005</v>
      </c>
      <c r="AL22" s="95">
        <v>0.95348240240000004</v>
      </c>
      <c r="AM22" s="95">
        <v>7.7611993000000004E-3</v>
      </c>
      <c r="AN22" s="95">
        <v>1.2599088717</v>
      </c>
      <c r="AO22" s="95">
        <v>1.0628448344999999</v>
      </c>
      <c r="AP22" s="95">
        <v>1.4935109185</v>
      </c>
      <c r="AQ22" s="95">
        <v>4.1201440999999997E-3</v>
      </c>
      <c r="AR22" s="95">
        <v>1.3140345387000001</v>
      </c>
      <c r="AS22" s="95">
        <v>1.0903728320999999</v>
      </c>
      <c r="AT22" s="95">
        <v>1.5835746434</v>
      </c>
      <c r="AU22" s="94">
        <v>1</v>
      </c>
      <c r="AV22" s="94">
        <v>2</v>
      </c>
      <c r="AW22" s="94" t="s">
        <v>28</v>
      </c>
      <c r="AX22" s="94" t="s">
        <v>231</v>
      </c>
      <c r="AY22" s="94" t="s">
        <v>28</v>
      </c>
      <c r="AZ22" s="94" t="s">
        <v>28</v>
      </c>
      <c r="BA22" s="94" t="s">
        <v>28</v>
      </c>
      <c r="BB22" s="94" t="s">
        <v>28</v>
      </c>
      <c r="BC22" s="106" t="s">
        <v>438</v>
      </c>
      <c r="BD22" s="107">
        <v>293</v>
      </c>
      <c r="BE22" s="107">
        <v>401</v>
      </c>
      <c r="BF22" s="107">
        <v>514</v>
      </c>
    </row>
    <row r="23" spans="1:58" x14ac:dyDescent="0.3">
      <c r="A23" s="9"/>
      <c r="B23" t="s">
        <v>74</v>
      </c>
      <c r="C23" s="94">
        <v>1003</v>
      </c>
      <c r="D23" s="104">
        <v>9018</v>
      </c>
      <c r="E23" s="105">
        <v>0.10731012299999999</v>
      </c>
      <c r="F23" s="95">
        <v>9.5318439599999999E-2</v>
      </c>
      <c r="G23" s="95">
        <v>0.12081043869999999</v>
      </c>
      <c r="H23" s="95">
        <v>0.48397133349999999</v>
      </c>
      <c r="I23" s="97">
        <v>0.11122200040000001</v>
      </c>
      <c r="J23" s="95">
        <v>0.104547495</v>
      </c>
      <c r="K23" s="95">
        <v>0.11832261870000001</v>
      </c>
      <c r="L23" s="95">
        <v>1.0432260038000001</v>
      </c>
      <c r="M23" s="95">
        <v>0.92664766440000002</v>
      </c>
      <c r="N23" s="95">
        <v>1.174470661</v>
      </c>
      <c r="O23" s="104">
        <v>1230</v>
      </c>
      <c r="P23" s="104">
        <v>10296</v>
      </c>
      <c r="Q23" s="105">
        <v>0.1179910532</v>
      </c>
      <c r="R23" s="95">
        <v>0.10520652680000001</v>
      </c>
      <c r="S23" s="95">
        <v>0.13232913460000001</v>
      </c>
      <c r="T23" s="95">
        <v>0.77821019479999998</v>
      </c>
      <c r="U23" s="97">
        <v>0.1194638695</v>
      </c>
      <c r="V23" s="95">
        <v>0.1129707507</v>
      </c>
      <c r="W23" s="95">
        <v>0.12633018739999999</v>
      </c>
      <c r="X23" s="95">
        <v>1.0166168788000001</v>
      </c>
      <c r="Y23" s="95">
        <v>0.90646475299999996</v>
      </c>
      <c r="Z23" s="95">
        <v>1.1401545121000001</v>
      </c>
      <c r="AA23" s="104">
        <v>1477</v>
      </c>
      <c r="AB23" s="104">
        <v>11489</v>
      </c>
      <c r="AC23" s="105">
        <v>0.1256360118</v>
      </c>
      <c r="AD23" s="95">
        <v>0.1123167914</v>
      </c>
      <c r="AE23" s="95">
        <v>0.1405347079</v>
      </c>
      <c r="AF23" s="95">
        <v>7.9737884300000006E-2</v>
      </c>
      <c r="AG23" s="97">
        <v>0.12855775089999999</v>
      </c>
      <c r="AH23" s="95">
        <v>0.1221658655</v>
      </c>
      <c r="AI23" s="95">
        <v>0.13528406840000001</v>
      </c>
      <c r="AJ23" s="95">
        <v>0.90466852340000004</v>
      </c>
      <c r="AK23" s="95">
        <v>0.80876067569999999</v>
      </c>
      <c r="AL23" s="95">
        <v>1.0119497173000001</v>
      </c>
      <c r="AM23" s="95">
        <v>0.34073761219999998</v>
      </c>
      <c r="AN23" s="95">
        <v>1.0647926970999999</v>
      </c>
      <c r="AO23" s="95">
        <v>0.93578031419999996</v>
      </c>
      <c r="AP23" s="95">
        <v>1.2115915141</v>
      </c>
      <c r="AQ23" s="95">
        <v>0.16681393189999999</v>
      </c>
      <c r="AR23" s="95">
        <v>1.0995332957999999</v>
      </c>
      <c r="AS23" s="95">
        <v>0.96114306410000006</v>
      </c>
      <c r="AT23" s="95">
        <v>1.2578496517</v>
      </c>
      <c r="AU23" s="94" t="s">
        <v>28</v>
      </c>
      <c r="AV23" s="94" t="s">
        <v>28</v>
      </c>
      <c r="AW23" s="94" t="s">
        <v>28</v>
      </c>
      <c r="AX23" s="94" t="s">
        <v>28</v>
      </c>
      <c r="AY23" s="94" t="s">
        <v>28</v>
      </c>
      <c r="AZ23" s="94" t="s">
        <v>28</v>
      </c>
      <c r="BA23" s="94" t="s">
        <v>28</v>
      </c>
      <c r="BB23" s="94" t="s">
        <v>28</v>
      </c>
      <c r="BC23" s="106" t="s">
        <v>28</v>
      </c>
      <c r="BD23" s="107">
        <v>1003</v>
      </c>
      <c r="BE23" s="107">
        <v>1230</v>
      </c>
      <c r="BF23" s="107">
        <v>1477</v>
      </c>
    </row>
    <row r="24" spans="1:58" x14ac:dyDescent="0.3">
      <c r="A24" s="9"/>
      <c r="B24" t="s">
        <v>182</v>
      </c>
      <c r="C24" s="94">
        <v>1064</v>
      </c>
      <c r="D24" s="104">
        <v>10151</v>
      </c>
      <c r="E24" s="105">
        <v>0.10504380219999999</v>
      </c>
      <c r="F24" s="95">
        <v>9.3316857899999994E-2</v>
      </c>
      <c r="G24" s="95">
        <v>0.1182444483</v>
      </c>
      <c r="H24" s="95">
        <v>0.72841229019999998</v>
      </c>
      <c r="I24" s="97">
        <v>0.1048172594</v>
      </c>
      <c r="J24" s="95">
        <v>9.8704633999999999E-2</v>
      </c>
      <c r="K24" s="95">
        <v>0.1113084302</v>
      </c>
      <c r="L24" s="95">
        <v>1.0211937411000001</v>
      </c>
      <c r="M24" s="95">
        <v>0.90718908909999996</v>
      </c>
      <c r="N24" s="95">
        <v>1.1495251312999999</v>
      </c>
      <c r="O24" s="104">
        <v>1497</v>
      </c>
      <c r="P24" s="104">
        <v>13596</v>
      </c>
      <c r="Q24" s="105">
        <v>0.11606628200000001</v>
      </c>
      <c r="R24" s="95">
        <v>0.1036608958</v>
      </c>
      <c r="S24" s="95">
        <v>0.12995625520000001</v>
      </c>
      <c r="T24" s="95">
        <v>0.99954411659999998</v>
      </c>
      <c r="U24" s="97">
        <v>0.1101059135</v>
      </c>
      <c r="V24" s="95">
        <v>0.1046672236</v>
      </c>
      <c r="W24" s="95">
        <v>0.1158272072</v>
      </c>
      <c r="X24" s="95">
        <v>1.0000329527</v>
      </c>
      <c r="Y24" s="95">
        <v>0.8931475176</v>
      </c>
      <c r="Z24" s="95">
        <v>1.1197096636999999</v>
      </c>
      <c r="AA24" s="104">
        <v>1864</v>
      </c>
      <c r="AB24" s="104">
        <v>14438</v>
      </c>
      <c r="AC24" s="105">
        <v>0.1342780425</v>
      </c>
      <c r="AD24" s="95">
        <v>0.1202816447</v>
      </c>
      <c r="AE24" s="95">
        <v>0.1499031106</v>
      </c>
      <c r="AF24" s="95">
        <v>0.54891586830000005</v>
      </c>
      <c r="AG24" s="97">
        <v>0.12910375399999999</v>
      </c>
      <c r="AH24" s="95">
        <v>0.1233739006</v>
      </c>
      <c r="AI24" s="95">
        <v>0.13509971900000001</v>
      </c>
      <c r="AJ24" s="95">
        <v>0.96689728249999995</v>
      </c>
      <c r="AK24" s="95">
        <v>0.86611327709999997</v>
      </c>
      <c r="AL24" s="95">
        <v>1.0794088714000001</v>
      </c>
      <c r="AM24" s="95">
        <v>2.3330009299999999E-2</v>
      </c>
      <c r="AN24" s="95">
        <v>1.1569082778999999</v>
      </c>
      <c r="AO24" s="95">
        <v>1.0199921711</v>
      </c>
      <c r="AP24" s="95">
        <v>1.3122029771999999</v>
      </c>
      <c r="AQ24" s="95">
        <v>0.14145384329999999</v>
      </c>
      <c r="AR24" s="95">
        <v>1.1049322244999999</v>
      </c>
      <c r="AS24" s="95">
        <v>0.96732299040000003</v>
      </c>
      <c r="AT24" s="95">
        <v>1.2621174446000001</v>
      </c>
      <c r="AU24" s="94" t="s">
        <v>28</v>
      </c>
      <c r="AV24" s="94" t="s">
        <v>28</v>
      </c>
      <c r="AW24" s="94" t="s">
        <v>28</v>
      </c>
      <c r="AX24" s="94" t="s">
        <v>28</v>
      </c>
      <c r="AY24" s="94" t="s">
        <v>28</v>
      </c>
      <c r="AZ24" s="94" t="s">
        <v>28</v>
      </c>
      <c r="BA24" s="94" t="s">
        <v>28</v>
      </c>
      <c r="BB24" s="94" t="s">
        <v>28</v>
      </c>
      <c r="BC24" s="106" t="s">
        <v>28</v>
      </c>
      <c r="BD24" s="107">
        <v>1064</v>
      </c>
      <c r="BE24" s="107">
        <v>1497</v>
      </c>
      <c r="BF24" s="107">
        <v>1864</v>
      </c>
    </row>
    <row r="25" spans="1:58" x14ac:dyDescent="0.3">
      <c r="A25" s="9"/>
      <c r="B25" t="s">
        <v>70</v>
      </c>
      <c r="C25" s="94">
        <v>2114</v>
      </c>
      <c r="D25" s="104">
        <v>20767</v>
      </c>
      <c r="E25" s="105">
        <v>0.1112735611</v>
      </c>
      <c r="F25" s="95">
        <v>9.97679234E-2</v>
      </c>
      <c r="G25" s="95">
        <v>0.1241060752</v>
      </c>
      <c r="H25" s="95">
        <v>0.15818184660000001</v>
      </c>
      <c r="I25" s="97">
        <v>0.1017961188</v>
      </c>
      <c r="J25" s="95">
        <v>9.7547936599999996E-2</v>
      </c>
      <c r="K25" s="95">
        <v>0.1062293081</v>
      </c>
      <c r="L25" s="95">
        <v>1.0817569603999999</v>
      </c>
      <c r="M25" s="95">
        <v>0.96990376229999997</v>
      </c>
      <c r="N25" s="95">
        <v>1.2065095186000001</v>
      </c>
      <c r="O25" s="104">
        <v>2494</v>
      </c>
      <c r="P25" s="104">
        <v>21232</v>
      </c>
      <c r="Q25" s="105">
        <v>0.125090114</v>
      </c>
      <c r="R25" s="95">
        <v>0.11239394549999999</v>
      </c>
      <c r="S25" s="95">
        <v>0.1392204584</v>
      </c>
      <c r="T25" s="95">
        <v>0.1701346171</v>
      </c>
      <c r="U25" s="97">
        <v>0.117464205</v>
      </c>
      <c r="V25" s="95">
        <v>0.1129434493</v>
      </c>
      <c r="W25" s="95">
        <v>0.1221659116</v>
      </c>
      <c r="X25" s="95">
        <v>1.0777827447999999</v>
      </c>
      <c r="Y25" s="95">
        <v>0.96839191520000001</v>
      </c>
      <c r="Z25" s="95">
        <v>1.1995305071</v>
      </c>
      <c r="AA25" s="104">
        <v>3135</v>
      </c>
      <c r="AB25" s="104">
        <v>23360</v>
      </c>
      <c r="AC25" s="105">
        <v>0.13899534890000001</v>
      </c>
      <c r="AD25" s="95">
        <v>0.12512022589999999</v>
      </c>
      <c r="AE25" s="95">
        <v>0.1544091443</v>
      </c>
      <c r="AF25" s="95">
        <v>0.98713988370000005</v>
      </c>
      <c r="AG25" s="97">
        <v>0.13420376710000001</v>
      </c>
      <c r="AH25" s="95">
        <v>0.1295872445</v>
      </c>
      <c r="AI25" s="95">
        <v>0.13898475260000001</v>
      </c>
      <c r="AJ25" s="95">
        <v>1.0008652391999999</v>
      </c>
      <c r="AK25" s="95">
        <v>0.90095449819999995</v>
      </c>
      <c r="AL25" s="95">
        <v>1.1118555145</v>
      </c>
      <c r="AM25" s="95">
        <v>7.53234926E-2</v>
      </c>
      <c r="AN25" s="95">
        <v>1.1111617413999999</v>
      </c>
      <c r="AO25" s="95">
        <v>0.98930215089999995</v>
      </c>
      <c r="AP25" s="95">
        <v>1.24803167</v>
      </c>
      <c r="AQ25" s="95">
        <v>5.4892904899999997E-2</v>
      </c>
      <c r="AR25" s="95">
        <v>1.1241674365000001</v>
      </c>
      <c r="AS25" s="95">
        <v>0.99754956959999996</v>
      </c>
      <c r="AT25" s="95">
        <v>1.2668567696999999</v>
      </c>
      <c r="AU25" s="94" t="s">
        <v>28</v>
      </c>
      <c r="AV25" s="94" t="s">
        <v>28</v>
      </c>
      <c r="AW25" s="94" t="s">
        <v>28</v>
      </c>
      <c r="AX25" s="94" t="s">
        <v>28</v>
      </c>
      <c r="AY25" s="94" t="s">
        <v>28</v>
      </c>
      <c r="AZ25" s="94" t="s">
        <v>28</v>
      </c>
      <c r="BA25" s="94" t="s">
        <v>28</v>
      </c>
      <c r="BB25" s="94" t="s">
        <v>28</v>
      </c>
      <c r="BC25" s="106" t="s">
        <v>28</v>
      </c>
      <c r="BD25" s="107">
        <v>2114</v>
      </c>
      <c r="BE25" s="107">
        <v>2494</v>
      </c>
      <c r="BF25" s="107">
        <v>3135</v>
      </c>
    </row>
    <row r="26" spans="1:58" x14ac:dyDescent="0.3">
      <c r="A26" s="9"/>
      <c r="B26" t="s">
        <v>149</v>
      </c>
      <c r="C26" s="94">
        <v>405</v>
      </c>
      <c r="D26" s="104">
        <v>4233</v>
      </c>
      <c r="E26" s="105">
        <v>9.2738871700000003E-2</v>
      </c>
      <c r="F26" s="95">
        <v>8.0455184099999993E-2</v>
      </c>
      <c r="G26" s="95">
        <v>0.10689800050000001</v>
      </c>
      <c r="H26" s="95">
        <v>0.1529161611</v>
      </c>
      <c r="I26" s="97">
        <v>9.5676824899999999E-2</v>
      </c>
      <c r="J26" s="95">
        <v>8.6798098300000001E-2</v>
      </c>
      <c r="K26" s="95">
        <v>0.10546377179999999</v>
      </c>
      <c r="L26" s="95">
        <v>0.90157013850000001</v>
      </c>
      <c r="M26" s="95">
        <v>0.78215305199999996</v>
      </c>
      <c r="N26" s="95">
        <v>1.0392195141</v>
      </c>
      <c r="O26" s="104">
        <v>548</v>
      </c>
      <c r="P26" s="104">
        <v>4441</v>
      </c>
      <c r="Q26" s="105">
        <v>0.1190976205</v>
      </c>
      <c r="R26" s="95">
        <v>0.1043435999</v>
      </c>
      <c r="S26" s="95">
        <v>0.13593783640000001</v>
      </c>
      <c r="T26" s="95">
        <v>0.70203844670000004</v>
      </c>
      <c r="U26" s="97">
        <v>0.1233956316</v>
      </c>
      <c r="V26" s="95">
        <v>0.1134849466</v>
      </c>
      <c r="W26" s="95">
        <v>0.1341718207</v>
      </c>
      <c r="X26" s="95">
        <v>1.0261511186000001</v>
      </c>
      <c r="Y26" s="95">
        <v>0.89902973119999996</v>
      </c>
      <c r="Z26" s="95">
        <v>1.1712472699000001</v>
      </c>
      <c r="AA26" s="104">
        <v>711</v>
      </c>
      <c r="AB26" s="104">
        <v>4701</v>
      </c>
      <c r="AC26" s="105">
        <v>0.14814702809999999</v>
      </c>
      <c r="AD26" s="95">
        <v>0.13062423179999999</v>
      </c>
      <c r="AE26" s="95">
        <v>0.16802044790000001</v>
      </c>
      <c r="AF26" s="95">
        <v>0.31427821690000002</v>
      </c>
      <c r="AG26" s="97">
        <v>0.1512444161</v>
      </c>
      <c r="AH26" s="95">
        <v>0.14052603659999999</v>
      </c>
      <c r="AI26" s="95">
        <v>0.1627803213</v>
      </c>
      <c r="AJ26" s="95">
        <v>1.06676383</v>
      </c>
      <c r="AK26" s="95">
        <v>0.94058725040000002</v>
      </c>
      <c r="AL26" s="95">
        <v>1.2098665685000001</v>
      </c>
      <c r="AM26" s="95">
        <v>6.0636798999999996E-3</v>
      </c>
      <c r="AN26" s="95">
        <v>1.2439125769999999</v>
      </c>
      <c r="AO26" s="95">
        <v>1.0643682283</v>
      </c>
      <c r="AP26" s="95">
        <v>1.4537435993000001</v>
      </c>
      <c r="AQ26" s="95">
        <v>3.7229339000000002E-3</v>
      </c>
      <c r="AR26" s="95">
        <v>1.2842254646</v>
      </c>
      <c r="AS26" s="95">
        <v>1.0845126203</v>
      </c>
      <c r="AT26" s="95">
        <v>1.5207154007000001</v>
      </c>
      <c r="AU26" s="94" t="s">
        <v>28</v>
      </c>
      <c r="AV26" s="94" t="s">
        <v>28</v>
      </c>
      <c r="AW26" s="94" t="s">
        <v>28</v>
      </c>
      <c r="AX26" s="94" t="s">
        <v>231</v>
      </c>
      <c r="AY26" s="94" t="s">
        <v>28</v>
      </c>
      <c r="AZ26" s="94" t="s">
        <v>28</v>
      </c>
      <c r="BA26" s="94" t="s">
        <v>28</v>
      </c>
      <c r="BB26" s="94" t="s">
        <v>28</v>
      </c>
      <c r="BC26" s="106" t="s">
        <v>439</v>
      </c>
      <c r="BD26" s="107">
        <v>405</v>
      </c>
      <c r="BE26" s="107">
        <v>548</v>
      </c>
      <c r="BF26" s="107">
        <v>711</v>
      </c>
    </row>
    <row r="27" spans="1:58" x14ac:dyDescent="0.3">
      <c r="A27" s="9"/>
      <c r="B27" t="s">
        <v>206</v>
      </c>
      <c r="C27" s="94">
        <v>287</v>
      </c>
      <c r="D27" s="104">
        <v>2790</v>
      </c>
      <c r="E27" s="105">
        <v>9.9228633600000005E-2</v>
      </c>
      <c r="F27" s="95">
        <v>8.4944013400000004E-2</v>
      </c>
      <c r="G27" s="95">
        <v>0.1159154287</v>
      </c>
      <c r="H27" s="95">
        <v>0.65006278529999995</v>
      </c>
      <c r="I27" s="97">
        <v>0.10286738350000001</v>
      </c>
      <c r="J27" s="95">
        <v>9.1628980600000007E-2</v>
      </c>
      <c r="K27" s="95">
        <v>0.1154841898</v>
      </c>
      <c r="L27" s="95">
        <v>0.96466100310000003</v>
      </c>
      <c r="M27" s="95">
        <v>0.82579165099999996</v>
      </c>
      <c r="N27" s="95">
        <v>1.1268833362999999</v>
      </c>
      <c r="O27" s="104">
        <v>345</v>
      </c>
      <c r="P27" s="104">
        <v>2847</v>
      </c>
      <c r="Q27" s="105">
        <v>0.11876865960000001</v>
      </c>
      <c r="R27" s="95">
        <v>0.102444787</v>
      </c>
      <c r="S27" s="95">
        <v>0.13769362909999999</v>
      </c>
      <c r="T27" s="95">
        <v>0.75995383380000003</v>
      </c>
      <c r="U27" s="97">
        <v>0.1211801897</v>
      </c>
      <c r="V27" s="95">
        <v>0.10904467869999999</v>
      </c>
      <c r="W27" s="95">
        <v>0.13466625369999999</v>
      </c>
      <c r="X27" s="95">
        <v>1.0233167749000001</v>
      </c>
      <c r="Y27" s="95">
        <v>0.88266946329999996</v>
      </c>
      <c r="Z27" s="95">
        <v>1.1863752687</v>
      </c>
      <c r="AA27" s="104">
        <v>392</v>
      </c>
      <c r="AB27" s="104">
        <v>2887</v>
      </c>
      <c r="AC27" s="105">
        <v>0.13324429879999999</v>
      </c>
      <c r="AD27" s="95">
        <v>0.1155209306</v>
      </c>
      <c r="AE27" s="95">
        <v>0.15368680879999999</v>
      </c>
      <c r="AF27" s="95">
        <v>0.56978081859999996</v>
      </c>
      <c r="AG27" s="97">
        <v>0.13578108759999999</v>
      </c>
      <c r="AH27" s="95">
        <v>0.1229835749</v>
      </c>
      <c r="AI27" s="95">
        <v>0.14991029310000001</v>
      </c>
      <c r="AJ27" s="95">
        <v>0.95945359409999997</v>
      </c>
      <c r="AK27" s="95">
        <v>0.83183275400000001</v>
      </c>
      <c r="AL27" s="95">
        <v>1.1066541860000001</v>
      </c>
      <c r="AM27" s="95">
        <v>0.21596218070000001</v>
      </c>
      <c r="AN27" s="95">
        <v>1.1218809678999999</v>
      </c>
      <c r="AO27" s="95">
        <v>0.93503992120000001</v>
      </c>
      <c r="AP27" s="95">
        <v>1.3460568663000001</v>
      </c>
      <c r="AQ27" s="95">
        <v>6.66788247E-2</v>
      </c>
      <c r="AR27" s="95">
        <v>1.1969192288999999</v>
      </c>
      <c r="AS27" s="95">
        <v>0.98771282000000005</v>
      </c>
      <c r="AT27" s="95">
        <v>1.4504374261999999</v>
      </c>
      <c r="AU27" s="94" t="s">
        <v>28</v>
      </c>
      <c r="AV27" s="94" t="s">
        <v>28</v>
      </c>
      <c r="AW27" s="94" t="s">
        <v>28</v>
      </c>
      <c r="AX27" s="94" t="s">
        <v>28</v>
      </c>
      <c r="AY27" s="94" t="s">
        <v>28</v>
      </c>
      <c r="AZ27" s="94" t="s">
        <v>28</v>
      </c>
      <c r="BA27" s="94" t="s">
        <v>28</v>
      </c>
      <c r="BB27" s="94" t="s">
        <v>28</v>
      </c>
      <c r="BC27" s="106" t="s">
        <v>28</v>
      </c>
      <c r="BD27" s="107">
        <v>287</v>
      </c>
      <c r="BE27" s="107">
        <v>345</v>
      </c>
      <c r="BF27" s="107">
        <v>392</v>
      </c>
    </row>
    <row r="28" spans="1:58" x14ac:dyDescent="0.3">
      <c r="A28" s="9"/>
      <c r="B28" t="s">
        <v>73</v>
      </c>
      <c r="C28" s="94">
        <v>705</v>
      </c>
      <c r="D28" s="104">
        <v>5677</v>
      </c>
      <c r="E28" s="105">
        <v>0.1161560319</v>
      </c>
      <c r="F28" s="95">
        <v>0.1024616643</v>
      </c>
      <c r="G28" s="95">
        <v>0.13168070069999999</v>
      </c>
      <c r="H28" s="95">
        <v>5.7594237800000003E-2</v>
      </c>
      <c r="I28" s="97">
        <v>0.1241853091</v>
      </c>
      <c r="J28" s="95">
        <v>0.11534854429999999</v>
      </c>
      <c r="K28" s="95">
        <v>0.1336990519</v>
      </c>
      <c r="L28" s="95">
        <v>1.1292223844</v>
      </c>
      <c r="M28" s="95">
        <v>0.99609123150000001</v>
      </c>
      <c r="N28" s="95">
        <v>1.2801469916999999</v>
      </c>
      <c r="O28" s="104">
        <v>704</v>
      </c>
      <c r="P28" s="104">
        <v>5808</v>
      </c>
      <c r="Q28" s="105">
        <v>0.1148885072</v>
      </c>
      <c r="R28" s="95">
        <v>0.10138497740000001</v>
      </c>
      <c r="S28" s="95">
        <v>0.13019058080000001</v>
      </c>
      <c r="T28" s="95">
        <v>0.87338725260000005</v>
      </c>
      <c r="U28" s="97">
        <v>0.12121212119999999</v>
      </c>
      <c r="V28" s="95">
        <v>0.1125810218</v>
      </c>
      <c r="W28" s="95">
        <v>0.13050492960000001</v>
      </c>
      <c r="X28" s="95">
        <v>0.98988518540000003</v>
      </c>
      <c r="Y28" s="95">
        <v>0.87353808960000001</v>
      </c>
      <c r="Z28" s="95">
        <v>1.1217286252000001</v>
      </c>
      <c r="AA28" s="104">
        <v>844</v>
      </c>
      <c r="AB28" s="104">
        <v>5949</v>
      </c>
      <c r="AC28" s="105">
        <v>0.1339864311</v>
      </c>
      <c r="AD28" s="95">
        <v>0.1187631425</v>
      </c>
      <c r="AE28" s="95">
        <v>0.15116107009999999</v>
      </c>
      <c r="AF28" s="95">
        <v>0.56031064679999998</v>
      </c>
      <c r="AG28" s="97">
        <v>0.14187258359999999</v>
      </c>
      <c r="AH28" s="95">
        <v>0.13261691240000001</v>
      </c>
      <c r="AI28" s="95">
        <v>0.15177423170000001</v>
      </c>
      <c r="AJ28" s="95">
        <v>0.9647974735</v>
      </c>
      <c r="AK28" s="95">
        <v>0.85517898290000005</v>
      </c>
      <c r="AL28" s="95">
        <v>1.0884670735999999</v>
      </c>
      <c r="AM28" s="95">
        <v>3.8203052799999998E-2</v>
      </c>
      <c r="AN28" s="95">
        <v>1.1662300638</v>
      </c>
      <c r="AO28" s="95">
        <v>1.0083969504000001</v>
      </c>
      <c r="AP28" s="95">
        <v>1.3487670318</v>
      </c>
      <c r="AQ28" s="95">
        <v>0.88540720620000002</v>
      </c>
      <c r="AR28" s="95">
        <v>0.98908774099999996</v>
      </c>
      <c r="AS28" s="95">
        <v>0.85198070120000002</v>
      </c>
      <c r="AT28" s="95">
        <v>1.1482590603</v>
      </c>
      <c r="AU28" s="94" t="s">
        <v>28</v>
      </c>
      <c r="AV28" s="94" t="s">
        <v>28</v>
      </c>
      <c r="AW28" s="94" t="s">
        <v>28</v>
      </c>
      <c r="AX28" s="94" t="s">
        <v>28</v>
      </c>
      <c r="AY28" s="94" t="s">
        <v>28</v>
      </c>
      <c r="AZ28" s="94" t="s">
        <v>28</v>
      </c>
      <c r="BA28" s="94" t="s">
        <v>28</v>
      </c>
      <c r="BB28" s="94" t="s">
        <v>28</v>
      </c>
      <c r="BC28" s="106" t="s">
        <v>28</v>
      </c>
      <c r="BD28" s="107">
        <v>705</v>
      </c>
      <c r="BE28" s="107">
        <v>704</v>
      </c>
      <c r="BF28" s="107">
        <v>844</v>
      </c>
    </row>
    <row r="29" spans="1:58" x14ac:dyDescent="0.3">
      <c r="A29" s="9"/>
      <c r="B29" t="s">
        <v>76</v>
      </c>
      <c r="C29" s="94">
        <v>398</v>
      </c>
      <c r="D29" s="104">
        <v>3871</v>
      </c>
      <c r="E29" s="105">
        <v>9.2492438799999993E-2</v>
      </c>
      <c r="F29" s="95">
        <v>8.0138445899999994E-2</v>
      </c>
      <c r="G29" s="95">
        <v>0.1067509002</v>
      </c>
      <c r="H29" s="95">
        <v>0.1462562714</v>
      </c>
      <c r="I29" s="97">
        <v>0.1028158099</v>
      </c>
      <c r="J29" s="95">
        <v>9.3195087999999995E-2</v>
      </c>
      <c r="K29" s="95">
        <v>0.11342969880000001</v>
      </c>
      <c r="L29" s="95">
        <v>0.89917441710000001</v>
      </c>
      <c r="M29" s="95">
        <v>0.77907384930000001</v>
      </c>
      <c r="N29" s="95">
        <v>1.0377894639</v>
      </c>
      <c r="O29" s="104">
        <v>459</v>
      </c>
      <c r="P29" s="104">
        <v>4066</v>
      </c>
      <c r="Q29" s="105">
        <v>0.10263855869999999</v>
      </c>
      <c r="R29" s="95">
        <v>8.9385608399999997E-2</v>
      </c>
      <c r="S29" s="95">
        <v>0.1178564864</v>
      </c>
      <c r="T29" s="95">
        <v>8.1419734100000002E-2</v>
      </c>
      <c r="U29" s="97">
        <v>0.1128873586</v>
      </c>
      <c r="V29" s="95">
        <v>0.1030183585</v>
      </c>
      <c r="W29" s="95">
        <v>0.1237017936</v>
      </c>
      <c r="X29" s="95">
        <v>0.88433901020000005</v>
      </c>
      <c r="Y29" s="95">
        <v>0.77015092029999999</v>
      </c>
      <c r="Z29" s="95">
        <v>1.0154574438999999</v>
      </c>
      <c r="AA29" s="104">
        <v>569</v>
      </c>
      <c r="AB29" s="104">
        <v>4368</v>
      </c>
      <c r="AC29" s="105">
        <v>0.119837693</v>
      </c>
      <c r="AD29" s="95">
        <v>0.1050332703</v>
      </c>
      <c r="AE29" s="95">
        <v>0.13672879660000001</v>
      </c>
      <c r="AF29" s="95">
        <v>2.8416587699999999E-2</v>
      </c>
      <c r="AG29" s="97">
        <v>0.13026556780000001</v>
      </c>
      <c r="AH29" s="95">
        <v>0.119990099</v>
      </c>
      <c r="AI29" s="95">
        <v>0.1414209863</v>
      </c>
      <c r="AJ29" s="95">
        <v>0.86291650909999995</v>
      </c>
      <c r="AK29" s="95">
        <v>0.75631415079999997</v>
      </c>
      <c r="AL29" s="95">
        <v>0.98454445290000003</v>
      </c>
      <c r="AM29" s="95">
        <v>6.6891002699999993E-2</v>
      </c>
      <c r="AN29" s="95">
        <v>1.1675699116</v>
      </c>
      <c r="AO29" s="95">
        <v>0.98927326110000002</v>
      </c>
      <c r="AP29" s="95">
        <v>1.3780009549000001</v>
      </c>
      <c r="AQ29" s="95">
        <v>0.24321061150000001</v>
      </c>
      <c r="AR29" s="95">
        <v>1.1096967498999999</v>
      </c>
      <c r="AS29" s="95">
        <v>0.93171720329999996</v>
      </c>
      <c r="AT29" s="95">
        <v>1.3216745086999999</v>
      </c>
      <c r="AU29" s="94" t="s">
        <v>28</v>
      </c>
      <c r="AV29" s="94" t="s">
        <v>28</v>
      </c>
      <c r="AW29" s="94" t="s">
        <v>28</v>
      </c>
      <c r="AX29" s="94" t="s">
        <v>28</v>
      </c>
      <c r="AY29" s="94" t="s">
        <v>28</v>
      </c>
      <c r="AZ29" s="94" t="s">
        <v>28</v>
      </c>
      <c r="BA29" s="94" t="s">
        <v>28</v>
      </c>
      <c r="BB29" s="94" t="s">
        <v>28</v>
      </c>
      <c r="BC29" s="106" t="s">
        <v>28</v>
      </c>
      <c r="BD29" s="107">
        <v>398</v>
      </c>
      <c r="BE29" s="107">
        <v>459</v>
      </c>
      <c r="BF29" s="107">
        <v>569</v>
      </c>
    </row>
    <row r="30" spans="1:58" x14ac:dyDescent="0.3">
      <c r="A30" s="9"/>
      <c r="B30" t="s">
        <v>72</v>
      </c>
      <c r="C30" s="94">
        <v>478</v>
      </c>
      <c r="D30" s="104">
        <v>5002</v>
      </c>
      <c r="E30" s="105">
        <v>9.4605700200000004E-2</v>
      </c>
      <c r="F30" s="95">
        <v>8.2549470700000002E-2</v>
      </c>
      <c r="G30" s="95">
        <v>0.1084227244</v>
      </c>
      <c r="H30" s="95">
        <v>0.2288871888</v>
      </c>
      <c r="I30" s="97">
        <v>9.5561775299999999E-2</v>
      </c>
      <c r="J30" s="95">
        <v>8.7367751100000002E-2</v>
      </c>
      <c r="K30" s="95">
        <v>0.1045242985</v>
      </c>
      <c r="L30" s="95">
        <v>0.91971869699999997</v>
      </c>
      <c r="M30" s="95">
        <v>0.80251286610000006</v>
      </c>
      <c r="N30" s="95">
        <v>1.0540422680999999</v>
      </c>
      <c r="O30" s="104">
        <v>587</v>
      </c>
      <c r="P30" s="104">
        <v>5179</v>
      </c>
      <c r="Q30" s="105">
        <v>0.11195113230000001</v>
      </c>
      <c r="R30" s="95">
        <v>9.8293256699999998E-2</v>
      </c>
      <c r="S30" s="95">
        <v>0.1275067735</v>
      </c>
      <c r="T30" s="95">
        <v>0.58691828810000002</v>
      </c>
      <c r="U30" s="97">
        <v>0.11334234410000001</v>
      </c>
      <c r="V30" s="95">
        <v>0.1045344269</v>
      </c>
      <c r="W30" s="95">
        <v>0.1228924034</v>
      </c>
      <c r="X30" s="95">
        <v>0.9645766147</v>
      </c>
      <c r="Y30" s="95">
        <v>0.84689966839999997</v>
      </c>
      <c r="Z30" s="95">
        <v>1.0986048058</v>
      </c>
      <c r="AA30" s="104">
        <v>731</v>
      </c>
      <c r="AB30" s="104">
        <v>5803</v>
      </c>
      <c r="AC30" s="105">
        <v>0.12666814279999999</v>
      </c>
      <c r="AD30" s="95">
        <v>0.111833909</v>
      </c>
      <c r="AE30" s="95">
        <v>0.14347006679999999</v>
      </c>
      <c r="AF30" s="95">
        <v>0.14768518110000001</v>
      </c>
      <c r="AG30" s="97">
        <v>0.12596932620000001</v>
      </c>
      <c r="AH30" s="95">
        <v>0.117160706</v>
      </c>
      <c r="AI30" s="95">
        <v>0.13544021440000001</v>
      </c>
      <c r="AJ30" s="95">
        <v>0.9121005995</v>
      </c>
      <c r="AK30" s="95">
        <v>0.80528357959999997</v>
      </c>
      <c r="AL30" s="95">
        <v>1.0330863867</v>
      </c>
      <c r="AM30" s="95">
        <v>0.11353373310000001</v>
      </c>
      <c r="AN30" s="95">
        <v>1.1314592373000001</v>
      </c>
      <c r="AO30" s="95">
        <v>0.9709707796</v>
      </c>
      <c r="AP30" s="95">
        <v>1.3184742863000001</v>
      </c>
      <c r="AQ30" s="95">
        <v>4.2279999700000001E-2</v>
      </c>
      <c r="AR30" s="95">
        <v>1.1833444719999999</v>
      </c>
      <c r="AS30" s="95">
        <v>1.0058855429</v>
      </c>
      <c r="AT30" s="95">
        <v>1.3921108113</v>
      </c>
      <c r="AU30" s="94" t="s">
        <v>28</v>
      </c>
      <c r="AV30" s="94" t="s">
        <v>28</v>
      </c>
      <c r="AW30" s="94" t="s">
        <v>28</v>
      </c>
      <c r="AX30" s="94" t="s">
        <v>28</v>
      </c>
      <c r="AY30" s="94" t="s">
        <v>28</v>
      </c>
      <c r="AZ30" s="94" t="s">
        <v>28</v>
      </c>
      <c r="BA30" s="94" t="s">
        <v>28</v>
      </c>
      <c r="BB30" s="94" t="s">
        <v>28</v>
      </c>
      <c r="BC30" s="106" t="s">
        <v>28</v>
      </c>
      <c r="BD30" s="107">
        <v>478</v>
      </c>
      <c r="BE30" s="107">
        <v>587</v>
      </c>
      <c r="BF30" s="107">
        <v>731</v>
      </c>
    </row>
    <row r="31" spans="1:58" x14ac:dyDescent="0.3">
      <c r="A31" s="9"/>
      <c r="B31" t="s">
        <v>78</v>
      </c>
      <c r="C31" s="94">
        <v>360</v>
      </c>
      <c r="D31" s="104">
        <v>4615</v>
      </c>
      <c r="E31" s="105">
        <v>7.7108981800000004E-2</v>
      </c>
      <c r="F31" s="95">
        <v>6.6613866300000005E-2</v>
      </c>
      <c r="G31" s="95">
        <v>8.9257618600000005E-2</v>
      </c>
      <c r="H31" s="95">
        <v>1.131086E-4</v>
      </c>
      <c r="I31" s="97">
        <v>7.8006500500000006E-2</v>
      </c>
      <c r="J31" s="95">
        <v>7.0350718100000001E-2</v>
      </c>
      <c r="K31" s="95">
        <v>8.6495408800000007E-2</v>
      </c>
      <c r="L31" s="95">
        <v>0.74962261419999998</v>
      </c>
      <c r="M31" s="95">
        <v>0.64759330820000005</v>
      </c>
      <c r="N31" s="95">
        <v>0.86772679190000002</v>
      </c>
      <c r="O31" s="104">
        <v>439</v>
      </c>
      <c r="P31" s="104">
        <v>4514</v>
      </c>
      <c r="Q31" s="105">
        <v>9.3719471799999995E-2</v>
      </c>
      <c r="R31" s="95">
        <v>8.1549232999999999E-2</v>
      </c>
      <c r="S31" s="95">
        <v>0.1077059719</v>
      </c>
      <c r="T31" s="95">
        <v>2.5880801E-3</v>
      </c>
      <c r="U31" s="97">
        <v>9.72529907E-2</v>
      </c>
      <c r="V31" s="95">
        <v>8.8568100900000002E-2</v>
      </c>
      <c r="W31" s="95">
        <v>0.10678951120000001</v>
      </c>
      <c r="X31" s="95">
        <v>0.80749170660000003</v>
      </c>
      <c r="Y31" s="95">
        <v>0.70263231380000002</v>
      </c>
      <c r="Z31" s="95">
        <v>0.92800009829999996</v>
      </c>
      <c r="AA31" s="104">
        <v>598</v>
      </c>
      <c r="AB31" s="104">
        <v>4682</v>
      </c>
      <c r="AC31" s="105">
        <v>0.12595698869999999</v>
      </c>
      <c r="AD31" s="95">
        <v>0.1105967435</v>
      </c>
      <c r="AE31" s="95">
        <v>0.1434505439</v>
      </c>
      <c r="AF31" s="95">
        <v>0.14117056350000001</v>
      </c>
      <c r="AG31" s="97">
        <v>0.1277231952</v>
      </c>
      <c r="AH31" s="95">
        <v>0.1178858163</v>
      </c>
      <c r="AI31" s="95">
        <v>0.1383814874</v>
      </c>
      <c r="AJ31" s="95">
        <v>0.90697978489999997</v>
      </c>
      <c r="AK31" s="95">
        <v>0.79637510909999998</v>
      </c>
      <c r="AL31" s="95">
        <v>1.0329458077</v>
      </c>
      <c r="AM31" s="95">
        <v>4.4447559999999999E-4</v>
      </c>
      <c r="AN31" s="95">
        <v>1.3439788574</v>
      </c>
      <c r="AO31" s="95">
        <v>1.1395751809000001</v>
      </c>
      <c r="AP31" s="95">
        <v>1.5850460764000001</v>
      </c>
      <c r="AQ31" s="95">
        <v>3.1581288399999997E-2</v>
      </c>
      <c r="AR31" s="95">
        <v>1.2154157614000001</v>
      </c>
      <c r="AS31" s="95">
        <v>1.0173652365999999</v>
      </c>
      <c r="AT31" s="95">
        <v>1.4520207885</v>
      </c>
      <c r="AU31" s="94">
        <v>1</v>
      </c>
      <c r="AV31" s="94">
        <v>2</v>
      </c>
      <c r="AW31" s="94" t="s">
        <v>28</v>
      </c>
      <c r="AX31" s="94" t="s">
        <v>28</v>
      </c>
      <c r="AY31" s="94" t="s">
        <v>232</v>
      </c>
      <c r="AZ31" s="94" t="s">
        <v>28</v>
      </c>
      <c r="BA31" s="94" t="s">
        <v>28</v>
      </c>
      <c r="BB31" s="94" t="s">
        <v>28</v>
      </c>
      <c r="BC31" s="106" t="s">
        <v>276</v>
      </c>
      <c r="BD31" s="107">
        <v>360</v>
      </c>
      <c r="BE31" s="107">
        <v>439</v>
      </c>
      <c r="BF31" s="107">
        <v>598</v>
      </c>
    </row>
    <row r="32" spans="1:58" x14ac:dyDescent="0.3">
      <c r="A32" s="9"/>
      <c r="B32" t="s">
        <v>183</v>
      </c>
      <c r="C32" s="94">
        <v>864</v>
      </c>
      <c r="D32" s="104">
        <v>7937</v>
      </c>
      <c r="E32" s="105">
        <v>0.1032133886</v>
      </c>
      <c r="F32" s="95">
        <v>9.1452804600000007E-2</v>
      </c>
      <c r="G32" s="95">
        <v>0.116486352</v>
      </c>
      <c r="H32" s="95">
        <v>0.9561559462</v>
      </c>
      <c r="I32" s="97">
        <v>0.10885725089999999</v>
      </c>
      <c r="J32" s="95">
        <v>0.1018354291</v>
      </c>
      <c r="K32" s="95">
        <v>0.1163632458</v>
      </c>
      <c r="L32" s="95">
        <v>1.0033991938</v>
      </c>
      <c r="M32" s="95">
        <v>0.88906750999999995</v>
      </c>
      <c r="N32" s="95">
        <v>1.1324336237999999</v>
      </c>
      <c r="O32" s="104">
        <v>935</v>
      </c>
      <c r="P32" s="104">
        <v>8080</v>
      </c>
      <c r="Q32" s="105">
        <v>0.1089468296</v>
      </c>
      <c r="R32" s="95">
        <v>9.6691749100000002E-2</v>
      </c>
      <c r="S32" s="95">
        <v>0.12275516559999999</v>
      </c>
      <c r="T32" s="95">
        <v>0.29873391310000003</v>
      </c>
      <c r="U32" s="97">
        <v>0.1157178218</v>
      </c>
      <c r="V32" s="95">
        <v>0.10853329370000001</v>
      </c>
      <c r="W32" s="95">
        <v>0.12337794069999999</v>
      </c>
      <c r="X32" s="95">
        <v>0.93869139030000004</v>
      </c>
      <c r="Y32" s="95">
        <v>0.8331009976</v>
      </c>
      <c r="Z32" s="95">
        <v>1.0576647114</v>
      </c>
      <c r="AA32" s="104">
        <v>1146</v>
      </c>
      <c r="AB32" s="104">
        <v>8737</v>
      </c>
      <c r="AC32" s="105">
        <v>0.1241050913</v>
      </c>
      <c r="AD32" s="95">
        <v>0.1105501374</v>
      </c>
      <c r="AE32" s="95">
        <v>0.13932206720000001</v>
      </c>
      <c r="AF32" s="95">
        <v>5.6712244799999999E-2</v>
      </c>
      <c r="AG32" s="97">
        <v>0.1311663042</v>
      </c>
      <c r="AH32" s="95">
        <v>0.1237878302</v>
      </c>
      <c r="AI32" s="95">
        <v>0.13898457819999999</v>
      </c>
      <c r="AJ32" s="95">
        <v>0.89364480800000001</v>
      </c>
      <c r="AK32" s="95">
        <v>0.79603951260000005</v>
      </c>
      <c r="AL32" s="95">
        <v>1.0032178432000001</v>
      </c>
      <c r="AM32" s="95">
        <v>6.1058829100000003E-2</v>
      </c>
      <c r="AN32" s="95">
        <v>1.1391344913000001</v>
      </c>
      <c r="AO32" s="95">
        <v>0.99397484140000003</v>
      </c>
      <c r="AP32" s="95">
        <v>1.3054931928</v>
      </c>
      <c r="AQ32" s="95">
        <v>0.4511710712</v>
      </c>
      <c r="AR32" s="95">
        <v>1.0555493916000001</v>
      </c>
      <c r="AS32" s="95">
        <v>0.91707419670000001</v>
      </c>
      <c r="AT32" s="95">
        <v>1.2149338867999999</v>
      </c>
      <c r="AU32" s="94" t="s">
        <v>28</v>
      </c>
      <c r="AV32" s="94" t="s">
        <v>28</v>
      </c>
      <c r="AW32" s="94" t="s">
        <v>28</v>
      </c>
      <c r="AX32" s="94" t="s">
        <v>28</v>
      </c>
      <c r="AY32" s="94" t="s">
        <v>28</v>
      </c>
      <c r="AZ32" s="94" t="s">
        <v>28</v>
      </c>
      <c r="BA32" s="94" t="s">
        <v>28</v>
      </c>
      <c r="BB32" s="94" t="s">
        <v>28</v>
      </c>
      <c r="BC32" s="106" t="s">
        <v>28</v>
      </c>
      <c r="BD32" s="107">
        <v>864</v>
      </c>
      <c r="BE32" s="107">
        <v>935</v>
      </c>
      <c r="BF32" s="107">
        <v>1146</v>
      </c>
    </row>
    <row r="33" spans="1:93" x14ac:dyDescent="0.3">
      <c r="A33" s="9"/>
      <c r="B33" t="s">
        <v>71</v>
      </c>
      <c r="C33" s="94">
        <v>1446</v>
      </c>
      <c r="D33" s="104">
        <v>14779</v>
      </c>
      <c r="E33" s="105">
        <v>0.1092329628</v>
      </c>
      <c r="F33" s="95">
        <v>9.75702668E-2</v>
      </c>
      <c r="G33" s="95">
        <v>0.1222897154</v>
      </c>
      <c r="H33" s="95">
        <v>0.29700993510000001</v>
      </c>
      <c r="I33" s="97">
        <v>9.7841531900000001E-2</v>
      </c>
      <c r="J33" s="95">
        <v>9.2926311600000006E-2</v>
      </c>
      <c r="K33" s="95">
        <v>0.10301673660000001</v>
      </c>
      <c r="L33" s="95">
        <v>1.0619190811999999</v>
      </c>
      <c r="M33" s="95">
        <v>0.94853902540000001</v>
      </c>
      <c r="N33" s="95">
        <v>1.1888515967</v>
      </c>
      <c r="O33" s="104">
        <v>1810</v>
      </c>
      <c r="P33" s="104">
        <v>17236</v>
      </c>
      <c r="Q33" s="105">
        <v>0.1160190451</v>
      </c>
      <c r="R33" s="95">
        <v>0.1039575225</v>
      </c>
      <c r="S33" s="95">
        <v>0.1294799885</v>
      </c>
      <c r="T33" s="95">
        <v>0.9946703791</v>
      </c>
      <c r="U33" s="97">
        <v>0.10501276399999999</v>
      </c>
      <c r="V33" s="95">
        <v>0.1002846761</v>
      </c>
      <c r="W33" s="95">
        <v>0.1099637654</v>
      </c>
      <c r="X33" s="95">
        <v>0.9996259569</v>
      </c>
      <c r="Y33" s="95">
        <v>0.89570326889999996</v>
      </c>
      <c r="Z33" s="95">
        <v>1.1156061258000001</v>
      </c>
      <c r="AA33" s="104">
        <v>2000</v>
      </c>
      <c r="AB33" s="104">
        <v>16673</v>
      </c>
      <c r="AC33" s="105">
        <v>0.129092653</v>
      </c>
      <c r="AD33" s="95">
        <v>0.1157825566</v>
      </c>
      <c r="AE33" s="95">
        <v>0.14393284749999999</v>
      </c>
      <c r="AF33" s="95">
        <v>0.1882865621</v>
      </c>
      <c r="AG33" s="97">
        <v>0.1199544173</v>
      </c>
      <c r="AH33" s="95">
        <v>0.1148108151</v>
      </c>
      <c r="AI33" s="95">
        <v>0.12532845640000001</v>
      </c>
      <c r="AJ33" s="95">
        <v>0.92955879500000005</v>
      </c>
      <c r="AK33" s="95">
        <v>0.83371664680000002</v>
      </c>
      <c r="AL33" s="95">
        <v>1.0364187362999999</v>
      </c>
      <c r="AM33" s="95">
        <v>8.60960843E-2</v>
      </c>
      <c r="AN33" s="95">
        <v>1.1126850154000001</v>
      </c>
      <c r="AO33" s="95">
        <v>0.98495950539999999</v>
      </c>
      <c r="AP33" s="95">
        <v>1.2569734458999999</v>
      </c>
      <c r="AQ33" s="95">
        <v>0.34591040719999999</v>
      </c>
      <c r="AR33" s="95">
        <v>1.0621248581</v>
      </c>
      <c r="AS33" s="95">
        <v>0.93701266000000005</v>
      </c>
      <c r="AT33" s="95">
        <v>1.2039423397</v>
      </c>
      <c r="AU33" s="94" t="s">
        <v>28</v>
      </c>
      <c r="AV33" s="94" t="s">
        <v>28</v>
      </c>
      <c r="AW33" s="94" t="s">
        <v>28</v>
      </c>
      <c r="AX33" s="94" t="s">
        <v>28</v>
      </c>
      <c r="AY33" s="94" t="s">
        <v>28</v>
      </c>
      <c r="AZ33" s="94" t="s">
        <v>28</v>
      </c>
      <c r="BA33" s="94" t="s">
        <v>28</v>
      </c>
      <c r="BB33" s="94" t="s">
        <v>28</v>
      </c>
      <c r="BC33" s="106" t="s">
        <v>28</v>
      </c>
      <c r="BD33" s="107">
        <v>1446</v>
      </c>
      <c r="BE33" s="107">
        <v>1810</v>
      </c>
      <c r="BF33" s="107">
        <v>2000</v>
      </c>
    </row>
    <row r="34" spans="1:93" x14ac:dyDescent="0.3">
      <c r="A34" s="9"/>
      <c r="B34" t="s">
        <v>77</v>
      </c>
      <c r="C34" s="94">
        <v>621</v>
      </c>
      <c r="D34" s="104">
        <v>7259</v>
      </c>
      <c r="E34" s="105">
        <v>8.6917865499999997E-2</v>
      </c>
      <c r="F34" s="95">
        <v>7.6289222399999995E-2</v>
      </c>
      <c r="G34" s="95">
        <v>9.9027295099999996E-2</v>
      </c>
      <c r="H34" s="95">
        <v>1.13697633E-2</v>
      </c>
      <c r="I34" s="97">
        <v>8.5548973700000003E-2</v>
      </c>
      <c r="J34" s="95">
        <v>7.9078288699999999E-2</v>
      </c>
      <c r="K34" s="95">
        <v>9.2549131000000007E-2</v>
      </c>
      <c r="L34" s="95">
        <v>0.84498064959999997</v>
      </c>
      <c r="M34" s="95">
        <v>0.74165324160000001</v>
      </c>
      <c r="N34" s="95">
        <v>0.96270367099999998</v>
      </c>
      <c r="O34" s="104">
        <v>774</v>
      </c>
      <c r="P34" s="104">
        <v>7509</v>
      </c>
      <c r="Q34" s="105">
        <v>0.10417188500000001</v>
      </c>
      <c r="R34" s="95">
        <v>9.1947611200000001E-2</v>
      </c>
      <c r="S34" s="95">
        <v>0.11802135449999999</v>
      </c>
      <c r="T34" s="95">
        <v>8.9666511899999995E-2</v>
      </c>
      <c r="U34" s="97">
        <v>0.1030763084</v>
      </c>
      <c r="V34" s="95">
        <v>9.6064526999999997E-2</v>
      </c>
      <c r="W34" s="95">
        <v>0.1105998821</v>
      </c>
      <c r="X34" s="95">
        <v>0.89755022669999995</v>
      </c>
      <c r="Y34" s="95">
        <v>0.79222526599999998</v>
      </c>
      <c r="Z34" s="95">
        <v>1.0168779563000001</v>
      </c>
      <c r="AA34" s="104">
        <v>1013</v>
      </c>
      <c r="AB34" s="104">
        <v>7933</v>
      </c>
      <c r="AC34" s="105">
        <v>0.1328984745</v>
      </c>
      <c r="AD34" s="95">
        <v>0.1179719204</v>
      </c>
      <c r="AE34" s="95">
        <v>0.14971363069999999</v>
      </c>
      <c r="AF34" s="95">
        <v>0.46925889990000003</v>
      </c>
      <c r="AG34" s="97">
        <v>0.12769444090000001</v>
      </c>
      <c r="AH34" s="95">
        <v>0.12006817509999999</v>
      </c>
      <c r="AI34" s="95">
        <v>0.13580509760000001</v>
      </c>
      <c r="AJ34" s="95">
        <v>0.9569634132</v>
      </c>
      <c r="AK34" s="95">
        <v>0.84948162120000004</v>
      </c>
      <c r="AL34" s="95">
        <v>1.0780444818999999</v>
      </c>
      <c r="AM34" s="95">
        <v>9.1542939999999997E-4</v>
      </c>
      <c r="AN34" s="95">
        <v>1.2757614446000001</v>
      </c>
      <c r="AO34" s="95">
        <v>1.1046888962000001</v>
      </c>
      <c r="AP34" s="95">
        <v>1.4733263539999999</v>
      </c>
      <c r="AQ34" s="95">
        <v>2.0533295199999999E-2</v>
      </c>
      <c r="AR34" s="95">
        <v>1.1985094712</v>
      </c>
      <c r="AS34" s="95">
        <v>1.0282592156999999</v>
      </c>
      <c r="AT34" s="95">
        <v>1.3969482894</v>
      </c>
      <c r="AU34" s="94" t="s">
        <v>28</v>
      </c>
      <c r="AV34" s="94" t="s">
        <v>28</v>
      </c>
      <c r="AW34" s="94" t="s">
        <v>28</v>
      </c>
      <c r="AX34" s="94" t="s">
        <v>28</v>
      </c>
      <c r="AY34" s="94" t="s">
        <v>232</v>
      </c>
      <c r="AZ34" s="94" t="s">
        <v>28</v>
      </c>
      <c r="BA34" s="94" t="s">
        <v>28</v>
      </c>
      <c r="BB34" s="94" t="s">
        <v>28</v>
      </c>
      <c r="BC34" s="106" t="s">
        <v>275</v>
      </c>
      <c r="BD34" s="107">
        <v>621</v>
      </c>
      <c r="BE34" s="107">
        <v>774</v>
      </c>
      <c r="BF34" s="107">
        <v>1013</v>
      </c>
    </row>
    <row r="35" spans="1:93" x14ac:dyDescent="0.3">
      <c r="A35" s="9"/>
      <c r="B35" t="s">
        <v>79</v>
      </c>
      <c r="C35" s="94">
        <v>1593</v>
      </c>
      <c r="D35" s="104">
        <v>14865</v>
      </c>
      <c r="E35" s="105">
        <v>9.9649264299999998E-2</v>
      </c>
      <c r="F35" s="95">
        <v>8.9095357999999999E-2</v>
      </c>
      <c r="G35" s="95">
        <v>0.1114533472</v>
      </c>
      <c r="H35" s="95">
        <v>0.57832073520000005</v>
      </c>
      <c r="I35" s="97">
        <v>0.1071644803</v>
      </c>
      <c r="J35" s="95">
        <v>0.10202911520000001</v>
      </c>
      <c r="K35" s="95">
        <v>0.1125583205</v>
      </c>
      <c r="L35" s="95">
        <v>0.96875020560000003</v>
      </c>
      <c r="M35" s="95">
        <v>0.8661493589</v>
      </c>
      <c r="N35" s="95">
        <v>1.0835047685999999</v>
      </c>
      <c r="O35" s="104">
        <v>2102</v>
      </c>
      <c r="P35" s="104">
        <v>15569</v>
      </c>
      <c r="Q35" s="105">
        <v>0.12783755499999999</v>
      </c>
      <c r="R35" s="95">
        <v>0.1147051224</v>
      </c>
      <c r="S35" s="95">
        <v>0.14247350180000001</v>
      </c>
      <c r="T35" s="95">
        <v>8.0592909000000004E-2</v>
      </c>
      <c r="U35" s="97">
        <v>0.13501188259999999</v>
      </c>
      <c r="V35" s="95">
        <v>0.12936181229999999</v>
      </c>
      <c r="W35" s="95">
        <v>0.14090872809999999</v>
      </c>
      <c r="X35" s="95">
        <v>1.1014548356</v>
      </c>
      <c r="Y35" s="95">
        <v>0.98830513279999999</v>
      </c>
      <c r="Z35" s="95">
        <v>1.2275588931999999</v>
      </c>
      <c r="AA35" s="104">
        <v>2463</v>
      </c>
      <c r="AB35" s="104">
        <v>15851</v>
      </c>
      <c r="AC35" s="105">
        <v>0.14408248509999999</v>
      </c>
      <c r="AD35" s="95">
        <v>0.12949198810000001</v>
      </c>
      <c r="AE35" s="95">
        <v>0.1603169649</v>
      </c>
      <c r="AF35" s="95">
        <v>0.49920421590000003</v>
      </c>
      <c r="AG35" s="97">
        <v>0.1553845183</v>
      </c>
      <c r="AH35" s="95">
        <v>0.1493675719</v>
      </c>
      <c r="AI35" s="95">
        <v>0.16164384430000001</v>
      </c>
      <c r="AJ35" s="95">
        <v>1.0374962334</v>
      </c>
      <c r="AK35" s="95">
        <v>0.9324342914</v>
      </c>
      <c r="AL35" s="95">
        <v>1.1543960193</v>
      </c>
      <c r="AM35" s="95">
        <v>4.8453338300000003E-2</v>
      </c>
      <c r="AN35" s="95">
        <v>1.1270747871</v>
      </c>
      <c r="AO35" s="95">
        <v>1.0008130471000001</v>
      </c>
      <c r="AP35" s="95">
        <v>1.2692656031</v>
      </c>
      <c r="AQ35" s="95">
        <v>7.4246300000000001E-5</v>
      </c>
      <c r="AR35" s="95">
        <v>1.2828750512</v>
      </c>
      <c r="AS35" s="95">
        <v>1.1341486368</v>
      </c>
      <c r="AT35" s="95">
        <v>1.451104682</v>
      </c>
      <c r="AU35" s="94" t="s">
        <v>28</v>
      </c>
      <c r="AV35" s="94" t="s">
        <v>28</v>
      </c>
      <c r="AW35" s="94" t="s">
        <v>28</v>
      </c>
      <c r="AX35" s="94" t="s">
        <v>231</v>
      </c>
      <c r="AY35" s="94" t="s">
        <v>28</v>
      </c>
      <c r="AZ35" s="94" t="s">
        <v>28</v>
      </c>
      <c r="BA35" s="94" t="s">
        <v>28</v>
      </c>
      <c r="BB35" s="94" t="s">
        <v>28</v>
      </c>
      <c r="BC35" s="106" t="s">
        <v>439</v>
      </c>
      <c r="BD35" s="107">
        <v>1593</v>
      </c>
      <c r="BE35" s="107">
        <v>2102</v>
      </c>
      <c r="BF35" s="107">
        <v>2463</v>
      </c>
    </row>
    <row r="36" spans="1:93" x14ac:dyDescent="0.3">
      <c r="A36" s="9"/>
      <c r="B36" t="s">
        <v>80</v>
      </c>
      <c r="C36" s="94">
        <v>488</v>
      </c>
      <c r="D36" s="104">
        <v>6190</v>
      </c>
      <c r="E36" s="105">
        <v>8.8508259000000006E-2</v>
      </c>
      <c r="F36" s="95">
        <v>7.7303179599999994E-2</v>
      </c>
      <c r="G36" s="95">
        <v>0.10133751219999999</v>
      </c>
      <c r="H36" s="95">
        <v>2.9524497E-2</v>
      </c>
      <c r="I36" s="97">
        <v>7.8836833600000003E-2</v>
      </c>
      <c r="J36" s="95">
        <v>7.2143480300000007E-2</v>
      </c>
      <c r="K36" s="95">
        <v>8.6151185199999994E-2</v>
      </c>
      <c r="L36" s="95">
        <v>0.86044181769999994</v>
      </c>
      <c r="M36" s="95">
        <v>0.75151052709999999</v>
      </c>
      <c r="N36" s="95">
        <v>0.98516267560000004</v>
      </c>
      <c r="O36" s="104">
        <v>562</v>
      </c>
      <c r="P36" s="104">
        <v>6235</v>
      </c>
      <c r="Q36" s="105">
        <v>0.1016653491</v>
      </c>
      <c r="R36" s="95">
        <v>8.9174008099999993E-2</v>
      </c>
      <c r="S36" s="95">
        <v>0.11590645569999999</v>
      </c>
      <c r="T36" s="95">
        <v>4.7695354199999998E-2</v>
      </c>
      <c r="U36" s="97">
        <v>9.0136327200000005E-2</v>
      </c>
      <c r="V36" s="95">
        <v>8.2983947000000002E-2</v>
      </c>
      <c r="W36" s="95">
        <v>9.7905170400000005E-2</v>
      </c>
      <c r="X36" s="95">
        <v>0.87595378680000002</v>
      </c>
      <c r="Y36" s="95">
        <v>0.76832776079999998</v>
      </c>
      <c r="Z36" s="95">
        <v>0.99865588059999999</v>
      </c>
      <c r="AA36" s="104">
        <v>658</v>
      </c>
      <c r="AB36" s="104">
        <v>6560</v>
      </c>
      <c r="AC36" s="105">
        <v>0.1088967364</v>
      </c>
      <c r="AD36" s="95">
        <v>9.5905990699999999E-2</v>
      </c>
      <c r="AE36" s="95">
        <v>0.1236471163</v>
      </c>
      <c r="AF36" s="95">
        <v>1.754697E-4</v>
      </c>
      <c r="AG36" s="97">
        <v>0.100304878</v>
      </c>
      <c r="AH36" s="95">
        <v>9.2926325200000007E-2</v>
      </c>
      <c r="AI36" s="95">
        <v>0.10826930410000001</v>
      </c>
      <c r="AJ36" s="95">
        <v>0.78413385030000005</v>
      </c>
      <c r="AK36" s="95">
        <v>0.69059125450000003</v>
      </c>
      <c r="AL36" s="95">
        <v>0.89034706299999999</v>
      </c>
      <c r="AM36" s="95">
        <v>0.38748236180000001</v>
      </c>
      <c r="AN36" s="95">
        <v>1.0711293208999999</v>
      </c>
      <c r="AO36" s="95">
        <v>0.91656080309999999</v>
      </c>
      <c r="AP36" s="95">
        <v>1.2517642235999999</v>
      </c>
      <c r="AQ36" s="95">
        <v>9.4608334200000005E-2</v>
      </c>
      <c r="AR36" s="95">
        <v>1.1486538125000001</v>
      </c>
      <c r="AS36" s="95">
        <v>0.97637310850000003</v>
      </c>
      <c r="AT36" s="95">
        <v>1.3513333884000001</v>
      </c>
      <c r="AU36" s="94" t="s">
        <v>28</v>
      </c>
      <c r="AV36" s="94" t="s">
        <v>28</v>
      </c>
      <c r="AW36" s="94">
        <v>3</v>
      </c>
      <c r="AX36" s="94" t="s">
        <v>28</v>
      </c>
      <c r="AY36" s="94" t="s">
        <v>28</v>
      </c>
      <c r="AZ36" s="94" t="s">
        <v>28</v>
      </c>
      <c r="BA36" s="94" t="s">
        <v>28</v>
      </c>
      <c r="BB36" s="94" t="s">
        <v>28</v>
      </c>
      <c r="BC36" s="106">
        <v>-3</v>
      </c>
      <c r="BD36" s="107">
        <v>488</v>
      </c>
      <c r="BE36" s="107">
        <v>562</v>
      </c>
      <c r="BF36" s="107">
        <v>658</v>
      </c>
      <c r="BQ36" s="46"/>
    </row>
    <row r="37" spans="1:93" s="3" customFormat="1" x14ac:dyDescent="0.3">
      <c r="A37" s="9"/>
      <c r="B37" s="3" t="s">
        <v>134</v>
      </c>
      <c r="C37" s="100">
        <v>1228</v>
      </c>
      <c r="D37" s="101">
        <v>13571</v>
      </c>
      <c r="E37" s="96">
        <v>8.4159314200000002E-2</v>
      </c>
      <c r="F37" s="102">
        <v>7.4809707899999994E-2</v>
      </c>
      <c r="G37" s="102">
        <v>9.4677420499999998E-2</v>
      </c>
      <c r="H37" s="102">
        <v>8.3725710000000003E-4</v>
      </c>
      <c r="I37" s="103">
        <v>9.0487068000000004E-2</v>
      </c>
      <c r="J37" s="102">
        <v>8.5565008400000003E-2</v>
      </c>
      <c r="K37" s="102">
        <v>9.5692265200000001E-2</v>
      </c>
      <c r="L37" s="102">
        <v>0.81816312020000004</v>
      </c>
      <c r="M37" s="102">
        <v>0.72726999489999999</v>
      </c>
      <c r="N37" s="102">
        <v>0.92041593349999995</v>
      </c>
      <c r="O37" s="101">
        <v>1628</v>
      </c>
      <c r="P37" s="101">
        <v>14731</v>
      </c>
      <c r="Q37" s="96">
        <v>0.1053560248</v>
      </c>
      <c r="R37" s="102">
        <v>9.4051076299999994E-2</v>
      </c>
      <c r="S37" s="102">
        <v>0.1180198291</v>
      </c>
      <c r="T37" s="102">
        <v>9.4685596999999996E-2</v>
      </c>
      <c r="U37" s="103">
        <v>0.11051524</v>
      </c>
      <c r="V37" s="102">
        <v>0.1052751634</v>
      </c>
      <c r="W37" s="102">
        <v>0.11601614170000001</v>
      </c>
      <c r="X37" s="102">
        <v>0.90775283480000002</v>
      </c>
      <c r="Y37" s="102">
        <v>0.81034882779999995</v>
      </c>
      <c r="Z37" s="102">
        <v>1.0168648128</v>
      </c>
      <c r="AA37" s="101">
        <v>2386</v>
      </c>
      <c r="AB37" s="101">
        <v>16674</v>
      </c>
      <c r="AC37" s="96">
        <v>0.13822986949999999</v>
      </c>
      <c r="AD37" s="102">
        <v>0.1240182101</v>
      </c>
      <c r="AE37" s="102">
        <v>0.15407009020000001</v>
      </c>
      <c r="AF37" s="102">
        <v>0.93294230440000003</v>
      </c>
      <c r="AG37" s="103">
        <v>0.14309703730000001</v>
      </c>
      <c r="AH37" s="102">
        <v>0.13746896510000001</v>
      </c>
      <c r="AI37" s="102">
        <v>0.14895552649999999</v>
      </c>
      <c r="AJ37" s="102">
        <v>0.99535324400000003</v>
      </c>
      <c r="AK37" s="102">
        <v>0.89301920199999996</v>
      </c>
      <c r="AL37" s="102">
        <v>1.1094140844</v>
      </c>
      <c r="AM37" s="102">
        <v>2.0562000000000001E-5</v>
      </c>
      <c r="AN37" s="102">
        <v>1.3120262443999999</v>
      </c>
      <c r="AO37" s="102">
        <v>1.1578766909</v>
      </c>
      <c r="AP37" s="102">
        <v>1.4866979182</v>
      </c>
      <c r="AQ37" s="102">
        <v>9.1851339999999995E-4</v>
      </c>
      <c r="AR37" s="102">
        <v>1.2518641069000001</v>
      </c>
      <c r="AS37" s="102">
        <v>1.0961407801</v>
      </c>
      <c r="AT37" s="102">
        <v>1.4297102803999999</v>
      </c>
      <c r="AU37" s="100">
        <v>1</v>
      </c>
      <c r="AV37" s="100" t="s">
        <v>28</v>
      </c>
      <c r="AW37" s="100" t="s">
        <v>28</v>
      </c>
      <c r="AX37" s="100" t="s">
        <v>231</v>
      </c>
      <c r="AY37" s="100" t="s">
        <v>232</v>
      </c>
      <c r="AZ37" s="100" t="s">
        <v>28</v>
      </c>
      <c r="BA37" s="100" t="s">
        <v>28</v>
      </c>
      <c r="BB37" s="100" t="s">
        <v>28</v>
      </c>
      <c r="BC37" s="98" t="s">
        <v>274</v>
      </c>
      <c r="BD37" s="99">
        <v>1228</v>
      </c>
      <c r="BE37" s="99">
        <v>1628</v>
      </c>
      <c r="BF37" s="99">
        <v>2386</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4">
        <v>1036</v>
      </c>
      <c r="D38" s="104">
        <v>7929</v>
      </c>
      <c r="E38" s="105">
        <v>0.1064884732</v>
      </c>
      <c r="F38" s="95">
        <v>9.4332966300000001E-2</v>
      </c>
      <c r="G38" s="95">
        <v>0.120210308</v>
      </c>
      <c r="H38" s="95">
        <v>0.57547208400000005</v>
      </c>
      <c r="I38" s="97">
        <v>0.13065960400000001</v>
      </c>
      <c r="J38" s="95">
        <v>0.1229407314</v>
      </c>
      <c r="K38" s="95">
        <v>0.1388631085</v>
      </c>
      <c r="L38" s="95">
        <v>1.0352382537</v>
      </c>
      <c r="M38" s="95">
        <v>0.91706728719999997</v>
      </c>
      <c r="N38" s="95">
        <v>1.1686364315</v>
      </c>
      <c r="O38" s="104">
        <v>1245</v>
      </c>
      <c r="P38" s="104">
        <v>7995</v>
      </c>
      <c r="Q38" s="105">
        <v>0.1298369758</v>
      </c>
      <c r="R38" s="95">
        <v>0.1153961687</v>
      </c>
      <c r="S38" s="95">
        <v>0.1460849219</v>
      </c>
      <c r="T38" s="95">
        <v>6.2284996099999997E-2</v>
      </c>
      <c r="U38" s="97">
        <v>0.15572232650000001</v>
      </c>
      <c r="V38" s="95">
        <v>0.14730821660000001</v>
      </c>
      <c r="W38" s="95">
        <v>0.1646170425</v>
      </c>
      <c r="X38" s="95">
        <v>1.1186819465</v>
      </c>
      <c r="Y38" s="95">
        <v>0.99425922209999995</v>
      </c>
      <c r="Z38" s="95">
        <v>1.2586750715999999</v>
      </c>
      <c r="AA38" s="104">
        <v>1530</v>
      </c>
      <c r="AB38" s="104">
        <v>8179</v>
      </c>
      <c r="AC38" s="105">
        <v>0.16517220890000001</v>
      </c>
      <c r="AD38" s="95">
        <v>0.14727516560000001</v>
      </c>
      <c r="AE38" s="95">
        <v>0.1852441209</v>
      </c>
      <c r="AF38" s="95">
        <v>3.0406234999999998E-3</v>
      </c>
      <c r="AG38" s="97">
        <v>0.1870644333</v>
      </c>
      <c r="AH38" s="95">
        <v>0.17792207299999999</v>
      </c>
      <c r="AI38" s="95">
        <v>0.19667656529999999</v>
      </c>
      <c r="AJ38" s="95">
        <v>1.1893572243999999</v>
      </c>
      <c r="AK38" s="95">
        <v>1.0604858007</v>
      </c>
      <c r="AL38" s="95">
        <v>1.333889248</v>
      </c>
      <c r="AM38" s="95">
        <v>4.4055450000000002E-4</v>
      </c>
      <c r="AN38" s="95">
        <v>1.2721507706999999</v>
      </c>
      <c r="AO38" s="95">
        <v>1.1123459038000001</v>
      </c>
      <c r="AP38" s="95">
        <v>1.4549139595</v>
      </c>
      <c r="AQ38" s="95">
        <v>5.3811642E-3</v>
      </c>
      <c r="AR38" s="95">
        <v>1.2192584972</v>
      </c>
      <c r="AS38" s="95">
        <v>1.0603955612</v>
      </c>
      <c r="AT38" s="95">
        <v>1.4019214501999999</v>
      </c>
      <c r="AU38" s="94" t="s">
        <v>28</v>
      </c>
      <c r="AV38" s="94" t="s">
        <v>28</v>
      </c>
      <c r="AW38" s="94">
        <v>3</v>
      </c>
      <c r="AX38" s="94" t="s">
        <v>28</v>
      </c>
      <c r="AY38" s="94" t="s">
        <v>232</v>
      </c>
      <c r="AZ38" s="94" t="s">
        <v>28</v>
      </c>
      <c r="BA38" s="94" t="s">
        <v>28</v>
      </c>
      <c r="BB38" s="94" t="s">
        <v>28</v>
      </c>
      <c r="BC38" s="106" t="s">
        <v>440</v>
      </c>
      <c r="BD38" s="107">
        <v>1036</v>
      </c>
      <c r="BE38" s="107">
        <v>1245</v>
      </c>
      <c r="BF38" s="107">
        <v>1530</v>
      </c>
    </row>
    <row r="39" spans="1:93" x14ac:dyDescent="0.3">
      <c r="A39" s="9"/>
      <c r="B39" t="s">
        <v>142</v>
      </c>
      <c r="C39" s="94">
        <v>899</v>
      </c>
      <c r="D39" s="104">
        <v>8167</v>
      </c>
      <c r="E39" s="105">
        <v>9.6237755800000005E-2</v>
      </c>
      <c r="F39" s="95">
        <v>8.5054765099999999E-2</v>
      </c>
      <c r="G39" s="95">
        <v>0.1088910849</v>
      </c>
      <c r="H39" s="95">
        <v>0.29075681469999998</v>
      </c>
      <c r="I39" s="97">
        <v>0.11007713970000001</v>
      </c>
      <c r="J39" s="95">
        <v>0.1031117067</v>
      </c>
      <c r="K39" s="95">
        <v>0.1175131038</v>
      </c>
      <c r="L39" s="95">
        <v>0.93558488790000005</v>
      </c>
      <c r="M39" s="95">
        <v>0.82686833410000005</v>
      </c>
      <c r="N39" s="95">
        <v>1.0585954818000001</v>
      </c>
      <c r="O39" s="104">
        <v>1209</v>
      </c>
      <c r="P39" s="104">
        <v>8768</v>
      </c>
      <c r="Q39" s="105">
        <v>0.12572413569999999</v>
      </c>
      <c r="R39" s="95">
        <v>0.1117263639</v>
      </c>
      <c r="S39" s="95">
        <v>0.1414756351</v>
      </c>
      <c r="T39" s="95">
        <v>0.18426698050000001</v>
      </c>
      <c r="U39" s="97">
        <v>0.13788777369999999</v>
      </c>
      <c r="V39" s="95">
        <v>0.13033027690000001</v>
      </c>
      <c r="W39" s="95">
        <v>0.14588350920000001</v>
      </c>
      <c r="X39" s="95">
        <v>1.0832455081000001</v>
      </c>
      <c r="Y39" s="95">
        <v>0.96263999889999996</v>
      </c>
      <c r="Z39" s="95">
        <v>1.2189612235</v>
      </c>
      <c r="AA39" s="104">
        <v>1507</v>
      </c>
      <c r="AB39" s="104">
        <v>9270</v>
      </c>
      <c r="AC39" s="105">
        <v>0.149614946</v>
      </c>
      <c r="AD39" s="95">
        <v>0.133446282</v>
      </c>
      <c r="AE39" s="95">
        <v>0.16774264320000001</v>
      </c>
      <c r="AF39" s="95">
        <v>0.20175310560000001</v>
      </c>
      <c r="AG39" s="97">
        <v>0.1625674218</v>
      </c>
      <c r="AH39" s="95">
        <v>0.15456341039999999</v>
      </c>
      <c r="AI39" s="95">
        <v>0.17098591799999999</v>
      </c>
      <c r="AJ39" s="95">
        <v>1.0773338818</v>
      </c>
      <c r="AK39" s="95">
        <v>0.96090801660000003</v>
      </c>
      <c r="AL39" s="95">
        <v>1.2078661772999999</v>
      </c>
      <c r="AM39" s="95">
        <v>1.0973464800000001E-2</v>
      </c>
      <c r="AN39" s="95">
        <v>1.1900256477</v>
      </c>
      <c r="AO39" s="95">
        <v>1.0407233386999999</v>
      </c>
      <c r="AP39" s="95">
        <v>1.3607468859</v>
      </c>
      <c r="AQ39" s="95">
        <v>2.183098E-4</v>
      </c>
      <c r="AR39" s="95">
        <v>1.3063909753</v>
      </c>
      <c r="AS39" s="95">
        <v>1.1337939633</v>
      </c>
      <c r="AT39" s="95">
        <v>1.5052623629999999</v>
      </c>
      <c r="AU39" s="94" t="s">
        <v>28</v>
      </c>
      <c r="AV39" s="94" t="s">
        <v>28</v>
      </c>
      <c r="AW39" s="94" t="s">
        <v>28</v>
      </c>
      <c r="AX39" s="94" t="s">
        <v>231</v>
      </c>
      <c r="AY39" s="94" t="s">
        <v>28</v>
      </c>
      <c r="AZ39" s="94" t="s">
        <v>28</v>
      </c>
      <c r="BA39" s="94" t="s">
        <v>28</v>
      </c>
      <c r="BB39" s="94" t="s">
        <v>28</v>
      </c>
      <c r="BC39" s="106" t="s">
        <v>439</v>
      </c>
      <c r="BD39" s="107">
        <v>899</v>
      </c>
      <c r="BE39" s="107">
        <v>1209</v>
      </c>
      <c r="BF39" s="107">
        <v>1507</v>
      </c>
    </row>
    <row r="40" spans="1:93" x14ac:dyDescent="0.3">
      <c r="A40" s="9"/>
      <c r="B40" t="s">
        <v>138</v>
      </c>
      <c r="C40" s="94">
        <v>1650</v>
      </c>
      <c r="D40" s="104">
        <v>16476</v>
      </c>
      <c r="E40" s="105">
        <v>8.8829036099999995E-2</v>
      </c>
      <c r="F40" s="95">
        <v>7.9249954499999997E-2</v>
      </c>
      <c r="G40" s="95">
        <v>9.9565958100000004E-2</v>
      </c>
      <c r="H40" s="95">
        <v>1.17468225E-2</v>
      </c>
      <c r="I40" s="97">
        <v>0.1001456664</v>
      </c>
      <c r="J40" s="95">
        <v>9.5428264900000004E-2</v>
      </c>
      <c r="K40" s="95">
        <v>0.10509626800000001</v>
      </c>
      <c r="L40" s="95">
        <v>0.86356028409999996</v>
      </c>
      <c r="M40" s="95">
        <v>0.77043629280000003</v>
      </c>
      <c r="N40" s="95">
        <v>0.96794033619999997</v>
      </c>
      <c r="O40" s="104">
        <v>2076</v>
      </c>
      <c r="P40" s="104">
        <v>16749</v>
      </c>
      <c r="Q40" s="105">
        <v>0.1120141829</v>
      </c>
      <c r="R40" s="95">
        <v>0.1002729609</v>
      </c>
      <c r="S40" s="95">
        <v>0.12513021520000001</v>
      </c>
      <c r="T40" s="95">
        <v>0.52972900499999998</v>
      </c>
      <c r="U40" s="97">
        <v>0.1239476984</v>
      </c>
      <c r="V40" s="95">
        <v>0.1187289607</v>
      </c>
      <c r="W40" s="95">
        <v>0.12939582590000001</v>
      </c>
      <c r="X40" s="95">
        <v>0.9651198621</v>
      </c>
      <c r="Y40" s="95">
        <v>0.86395689939999998</v>
      </c>
      <c r="Z40" s="95">
        <v>1.0781282593999999</v>
      </c>
      <c r="AA40" s="104">
        <v>2661</v>
      </c>
      <c r="AB40" s="104">
        <v>17393</v>
      </c>
      <c r="AC40" s="105">
        <v>0.13962507220000001</v>
      </c>
      <c r="AD40" s="95">
        <v>0.12537298350000001</v>
      </c>
      <c r="AE40" s="95">
        <v>0.1554973029</v>
      </c>
      <c r="AF40" s="95">
        <v>0.92190787789999995</v>
      </c>
      <c r="AG40" s="97">
        <v>0.1529925832</v>
      </c>
      <c r="AH40" s="95">
        <v>0.14728868640000001</v>
      </c>
      <c r="AI40" s="95">
        <v>0.15891736889999999</v>
      </c>
      <c r="AJ40" s="95">
        <v>1.0053996946999999</v>
      </c>
      <c r="AK40" s="95">
        <v>0.90277453279999997</v>
      </c>
      <c r="AL40" s="95">
        <v>1.1196910295</v>
      </c>
      <c r="AM40" s="95">
        <v>3.891519E-4</v>
      </c>
      <c r="AN40" s="95">
        <v>1.2464945828</v>
      </c>
      <c r="AO40" s="95">
        <v>1.1036205295999999</v>
      </c>
      <c r="AP40" s="95">
        <v>1.4078650255</v>
      </c>
      <c r="AQ40" s="95">
        <v>3.5182900000000001E-4</v>
      </c>
      <c r="AR40" s="95">
        <v>1.2610086507</v>
      </c>
      <c r="AS40" s="95">
        <v>1.1104059587999999</v>
      </c>
      <c r="AT40" s="95">
        <v>1.4320373595</v>
      </c>
      <c r="AU40" s="94" t="s">
        <v>28</v>
      </c>
      <c r="AV40" s="94" t="s">
        <v>28</v>
      </c>
      <c r="AW40" s="94" t="s">
        <v>28</v>
      </c>
      <c r="AX40" s="94" t="s">
        <v>231</v>
      </c>
      <c r="AY40" s="94" t="s">
        <v>232</v>
      </c>
      <c r="AZ40" s="94" t="s">
        <v>28</v>
      </c>
      <c r="BA40" s="94" t="s">
        <v>28</v>
      </c>
      <c r="BB40" s="94" t="s">
        <v>28</v>
      </c>
      <c r="BC40" s="106" t="s">
        <v>236</v>
      </c>
      <c r="BD40" s="107">
        <v>1650</v>
      </c>
      <c r="BE40" s="107">
        <v>2076</v>
      </c>
      <c r="BF40" s="107">
        <v>2661</v>
      </c>
    </row>
    <row r="41" spans="1:93" x14ac:dyDescent="0.3">
      <c r="A41" s="9"/>
      <c r="B41" t="s">
        <v>141</v>
      </c>
      <c r="C41" s="94">
        <v>418</v>
      </c>
      <c r="D41" s="104">
        <v>4929</v>
      </c>
      <c r="E41" s="105">
        <v>8.4665383999999996E-2</v>
      </c>
      <c r="F41" s="95">
        <v>7.3568491599999994E-2</v>
      </c>
      <c r="G41" s="95">
        <v>9.7436104699999998E-2</v>
      </c>
      <c r="H41" s="95">
        <v>6.6032087E-3</v>
      </c>
      <c r="I41" s="97">
        <v>8.4804219900000005E-2</v>
      </c>
      <c r="J41" s="95">
        <v>7.7051985700000006E-2</v>
      </c>
      <c r="K41" s="95">
        <v>9.33364099E-2</v>
      </c>
      <c r="L41" s="95">
        <v>0.82308292729999999</v>
      </c>
      <c r="M41" s="95">
        <v>0.71520338719999998</v>
      </c>
      <c r="N41" s="95">
        <v>0.94723475489999998</v>
      </c>
      <c r="O41" s="104">
        <v>553</v>
      </c>
      <c r="P41" s="104">
        <v>5034</v>
      </c>
      <c r="Q41" s="105">
        <v>0.11201689049999999</v>
      </c>
      <c r="R41" s="95">
        <v>9.8194317200000006E-2</v>
      </c>
      <c r="S41" s="95">
        <v>0.12778523350000001</v>
      </c>
      <c r="T41" s="95">
        <v>0.59750523470000005</v>
      </c>
      <c r="U41" s="97">
        <v>0.1098529996</v>
      </c>
      <c r="V41" s="95">
        <v>0.10106834369999999</v>
      </c>
      <c r="W41" s="95">
        <v>0.1194012</v>
      </c>
      <c r="X41" s="95">
        <v>0.96514319039999996</v>
      </c>
      <c r="Y41" s="95">
        <v>0.84604720050000004</v>
      </c>
      <c r="Z41" s="95">
        <v>1.1010040309</v>
      </c>
      <c r="AA41" s="104">
        <v>606</v>
      </c>
      <c r="AB41" s="104">
        <v>5314</v>
      </c>
      <c r="AC41" s="105">
        <v>0.11421965100000001</v>
      </c>
      <c r="AD41" s="95">
        <v>0.1003841501</v>
      </c>
      <c r="AE41" s="95">
        <v>0.12996203749999999</v>
      </c>
      <c r="AF41" s="95">
        <v>3.0084821999999999E-3</v>
      </c>
      <c r="AG41" s="97">
        <v>0.11403838920000001</v>
      </c>
      <c r="AH41" s="95">
        <v>0.1053109123</v>
      </c>
      <c r="AI41" s="95">
        <v>0.123489142</v>
      </c>
      <c r="AJ41" s="95">
        <v>0.82246261679999999</v>
      </c>
      <c r="AK41" s="95">
        <v>0.72283718289999999</v>
      </c>
      <c r="AL41" s="95">
        <v>0.93581898109999995</v>
      </c>
      <c r="AM41" s="95">
        <v>0.80917165170000005</v>
      </c>
      <c r="AN41" s="95">
        <v>1.0196645392999999</v>
      </c>
      <c r="AO41" s="95">
        <v>0.87059869040000004</v>
      </c>
      <c r="AP41" s="95">
        <v>1.1942537752</v>
      </c>
      <c r="AQ41" s="95">
        <v>1.0371855999999999E-3</v>
      </c>
      <c r="AR41" s="95">
        <v>1.3230541836</v>
      </c>
      <c r="AS41" s="95">
        <v>1.1192684152000001</v>
      </c>
      <c r="AT41" s="95">
        <v>1.5639433303000001</v>
      </c>
      <c r="AU41" s="94" t="s">
        <v>28</v>
      </c>
      <c r="AV41" s="94" t="s">
        <v>28</v>
      </c>
      <c r="AW41" s="94">
        <v>3</v>
      </c>
      <c r="AX41" s="94" t="s">
        <v>231</v>
      </c>
      <c r="AY41" s="94" t="s">
        <v>28</v>
      </c>
      <c r="AZ41" s="94" t="s">
        <v>28</v>
      </c>
      <c r="BA41" s="94" t="s">
        <v>28</v>
      </c>
      <c r="BB41" s="94" t="s">
        <v>28</v>
      </c>
      <c r="BC41" s="106" t="s">
        <v>441</v>
      </c>
      <c r="BD41" s="107">
        <v>418</v>
      </c>
      <c r="BE41" s="107">
        <v>553</v>
      </c>
      <c r="BF41" s="107">
        <v>606</v>
      </c>
    </row>
    <row r="42" spans="1:93" x14ac:dyDescent="0.3">
      <c r="A42" s="9"/>
      <c r="B42" t="s">
        <v>135</v>
      </c>
      <c r="C42" s="94">
        <v>2022</v>
      </c>
      <c r="D42" s="104">
        <v>18591</v>
      </c>
      <c r="E42" s="105">
        <v>0.10177691949999999</v>
      </c>
      <c r="F42" s="95">
        <v>9.1163183999999994E-2</v>
      </c>
      <c r="G42" s="95">
        <v>0.1136263664</v>
      </c>
      <c r="H42" s="95">
        <v>0.8500690071</v>
      </c>
      <c r="I42" s="97">
        <v>0.1087623043</v>
      </c>
      <c r="J42" s="95">
        <v>0.1041235061</v>
      </c>
      <c r="K42" s="95">
        <v>0.1136077653</v>
      </c>
      <c r="L42" s="95">
        <v>0.9894344169</v>
      </c>
      <c r="M42" s="95">
        <v>0.88625193420000004</v>
      </c>
      <c r="N42" s="95">
        <v>1.1046299902000001</v>
      </c>
      <c r="O42" s="104">
        <v>2422</v>
      </c>
      <c r="P42" s="104">
        <v>19160</v>
      </c>
      <c r="Q42" s="105">
        <v>0.1192034285</v>
      </c>
      <c r="R42" s="95">
        <v>0.10702332959999999</v>
      </c>
      <c r="S42" s="95">
        <v>0.13276971870000001</v>
      </c>
      <c r="T42" s="95">
        <v>0.62727205860000002</v>
      </c>
      <c r="U42" s="97">
        <v>0.12640918579999999</v>
      </c>
      <c r="V42" s="95">
        <v>0.1214738085</v>
      </c>
      <c r="W42" s="95">
        <v>0.1315450833</v>
      </c>
      <c r="X42" s="95">
        <v>1.0270627654</v>
      </c>
      <c r="Y42" s="95">
        <v>0.92211841760000002</v>
      </c>
      <c r="Z42" s="95">
        <v>1.1439506075999999</v>
      </c>
      <c r="AA42" s="104">
        <v>3046</v>
      </c>
      <c r="AB42" s="104">
        <v>19983</v>
      </c>
      <c r="AC42" s="105">
        <v>0.14491178190000001</v>
      </c>
      <c r="AD42" s="95">
        <v>0.1303473859</v>
      </c>
      <c r="AE42" s="95">
        <v>0.16110353399999999</v>
      </c>
      <c r="AF42" s="95">
        <v>0.43108891859999998</v>
      </c>
      <c r="AG42" s="97">
        <v>0.1524295651</v>
      </c>
      <c r="AH42" s="95">
        <v>0.14711137699999999</v>
      </c>
      <c r="AI42" s="95">
        <v>0.1579400098</v>
      </c>
      <c r="AJ42" s="95">
        <v>1.0434677593999999</v>
      </c>
      <c r="AK42" s="95">
        <v>0.93859376360000002</v>
      </c>
      <c r="AL42" s="95">
        <v>1.1600598758</v>
      </c>
      <c r="AM42" s="95">
        <v>1.1265295E-3</v>
      </c>
      <c r="AN42" s="95">
        <v>1.2156679022000001</v>
      </c>
      <c r="AO42" s="95">
        <v>1.0808704624000001</v>
      </c>
      <c r="AP42" s="95">
        <v>1.3672761906999999</v>
      </c>
      <c r="AQ42" s="95">
        <v>1.0494161199999999E-2</v>
      </c>
      <c r="AR42" s="95">
        <v>1.1712226024000001</v>
      </c>
      <c r="AS42" s="95">
        <v>1.0376956253</v>
      </c>
      <c r="AT42" s="95">
        <v>1.3219313553000001</v>
      </c>
      <c r="AU42" s="94" t="s">
        <v>28</v>
      </c>
      <c r="AV42" s="94" t="s">
        <v>28</v>
      </c>
      <c r="AW42" s="94" t="s">
        <v>28</v>
      </c>
      <c r="AX42" s="94" t="s">
        <v>28</v>
      </c>
      <c r="AY42" s="94" t="s">
        <v>232</v>
      </c>
      <c r="AZ42" s="94" t="s">
        <v>28</v>
      </c>
      <c r="BA42" s="94" t="s">
        <v>28</v>
      </c>
      <c r="BB42" s="94" t="s">
        <v>28</v>
      </c>
      <c r="BC42" s="106" t="s">
        <v>275</v>
      </c>
      <c r="BD42" s="107">
        <v>2022</v>
      </c>
      <c r="BE42" s="107">
        <v>2422</v>
      </c>
      <c r="BF42" s="107">
        <v>3046</v>
      </c>
    </row>
    <row r="43" spans="1:93" x14ac:dyDescent="0.3">
      <c r="A43" s="9"/>
      <c r="B43" t="s">
        <v>140</v>
      </c>
      <c r="C43" s="94">
        <v>375</v>
      </c>
      <c r="D43" s="104">
        <v>3496</v>
      </c>
      <c r="E43" s="105">
        <v>9.99776634E-2</v>
      </c>
      <c r="F43" s="95">
        <v>8.6434741199999998E-2</v>
      </c>
      <c r="G43" s="95">
        <v>0.11564254190000001</v>
      </c>
      <c r="H43" s="95">
        <v>0.70157215029999997</v>
      </c>
      <c r="I43" s="97">
        <v>0.1072654462</v>
      </c>
      <c r="J43" s="95">
        <v>9.6940216400000001E-2</v>
      </c>
      <c r="K43" s="95">
        <v>0.1186904298</v>
      </c>
      <c r="L43" s="95">
        <v>0.97194277029999998</v>
      </c>
      <c r="M43" s="95">
        <v>0.84028390860000002</v>
      </c>
      <c r="N43" s="95">
        <v>1.1242304405000001</v>
      </c>
      <c r="O43" s="104">
        <v>443</v>
      </c>
      <c r="P43" s="104">
        <v>3495</v>
      </c>
      <c r="Q43" s="105">
        <v>0.1201288672</v>
      </c>
      <c r="R43" s="95">
        <v>0.1044403886</v>
      </c>
      <c r="S43" s="95">
        <v>0.1381739853</v>
      </c>
      <c r="T43" s="95">
        <v>0.62960673810000001</v>
      </c>
      <c r="U43" s="97">
        <v>0.12675250360000001</v>
      </c>
      <c r="V43" s="95">
        <v>0.11548211799999999</v>
      </c>
      <c r="W43" s="95">
        <v>0.1391228135</v>
      </c>
      <c r="X43" s="95">
        <v>1.0350363915</v>
      </c>
      <c r="Y43" s="95">
        <v>0.89986366760000003</v>
      </c>
      <c r="Z43" s="95">
        <v>1.1905140413999999</v>
      </c>
      <c r="AA43" s="104">
        <v>510</v>
      </c>
      <c r="AB43" s="104">
        <v>3535</v>
      </c>
      <c r="AC43" s="105">
        <v>0.13374918659999999</v>
      </c>
      <c r="AD43" s="95">
        <v>0.11676711770000001</v>
      </c>
      <c r="AE43" s="95">
        <v>0.1532010489</v>
      </c>
      <c r="AF43" s="95">
        <v>0.58722244170000004</v>
      </c>
      <c r="AG43" s="97">
        <v>0.14427156999999999</v>
      </c>
      <c r="AH43" s="95">
        <v>0.13227839599999999</v>
      </c>
      <c r="AI43" s="95">
        <v>0.15735211900000001</v>
      </c>
      <c r="AJ43" s="95">
        <v>0.96308914440000004</v>
      </c>
      <c r="AK43" s="95">
        <v>0.84080618620000003</v>
      </c>
      <c r="AL43" s="95">
        <v>1.1031563698</v>
      </c>
      <c r="AM43" s="95">
        <v>0.21623180880000001</v>
      </c>
      <c r="AN43" s="95">
        <v>1.1133809028999999</v>
      </c>
      <c r="AO43" s="95">
        <v>0.93910852410000001</v>
      </c>
      <c r="AP43" s="95">
        <v>1.3199933800999999</v>
      </c>
      <c r="AQ43" s="95">
        <v>4.3116136399999998E-2</v>
      </c>
      <c r="AR43" s="95">
        <v>1.2015570584999999</v>
      </c>
      <c r="AS43" s="95">
        <v>1.0057010154999999</v>
      </c>
      <c r="AT43" s="95">
        <v>1.4355552422</v>
      </c>
      <c r="AU43" s="94" t="s">
        <v>28</v>
      </c>
      <c r="AV43" s="94" t="s">
        <v>28</v>
      </c>
      <c r="AW43" s="94" t="s">
        <v>28</v>
      </c>
      <c r="AX43" s="94" t="s">
        <v>28</v>
      </c>
      <c r="AY43" s="94" t="s">
        <v>28</v>
      </c>
      <c r="AZ43" s="94" t="s">
        <v>28</v>
      </c>
      <c r="BA43" s="94" t="s">
        <v>28</v>
      </c>
      <c r="BB43" s="94" t="s">
        <v>28</v>
      </c>
      <c r="BC43" s="106" t="s">
        <v>28</v>
      </c>
      <c r="BD43" s="107">
        <v>375</v>
      </c>
      <c r="BE43" s="107">
        <v>443</v>
      </c>
      <c r="BF43" s="107">
        <v>510</v>
      </c>
    </row>
    <row r="44" spans="1:93" x14ac:dyDescent="0.3">
      <c r="A44" s="9"/>
      <c r="B44" t="s">
        <v>137</v>
      </c>
      <c r="C44" s="94">
        <v>721</v>
      </c>
      <c r="D44" s="104">
        <v>5879</v>
      </c>
      <c r="E44" s="105">
        <v>9.5628358499999996E-2</v>
      </c>
      <c r="F44" s="95">
        <v>8.4106571000000005E-2</v>
      </c>
      <c r="G44" s="95">
        <v>0.1087285196</v>
      </c>
      <c r="H44" s="95">
        <v>0.26551034810000002</v>
      </c>
      <c r="I44" s="97">
        <v>0.1226399047</v>
      </c>
      <c r="J44" s="95">
        <v>0.1140069698</v>
      </c>
      <c r="K44" s="95">
        <v>0.13192655040000001</v>
      </c>
      <c r="L44" s="95">
        <v>0.92966057130000002</v>
      </c>
      <c r="M44" s="95">
        <v>0.81765037110000005</v>
      </c>
      <c r="N44" s="95">
        <v>1.0570150866000001</v>
      </c>
      <c r="O44" s="104">
        <v>920</v>
      </c>
      <c r="P44" s="104">
        <v>6003</v>
      </c>
      <c r="Q44" s="105">
        <v>0.1216792247</v>
      </c>
      <c r="R44" s="95">
        <v>0.1075868629</v>
      </c>
      <c r="S44" s="95">
        <v>0.1376174872</v>
      </c>
      <c r="T44" s="95">
        <v>0.45173825229999998</v>
      </c>
      <c r="U44" s="97">
        <v>0.15325670499999999</v>
      </c>
      <c r="V44" s="95">
        <v>0.1436667278</v>
      </c>
      <c r="W44" s="95">
        <v>0.16348682810000001</v>
      </c>
      <c r="X44" s="95">
        <v>1.0483943507</v>
      </c>
      <c r="Y44" s="95">
        <v>0.92697384930000004</v>
      </c>
      <c r="Z44" s="95">
        <v>1.1857192255</v>
      </c>
      <c r="AA44" s="104">
        <v>1154</v>
      </c>
      <c r="AB44" s="104">
        <v>6308</v>
      </c>
      <c r="AC44" s="105">
        <v>0.1562130561</v>
      </c>
      <c r="AD44" s="95">
        <v>0.1386783972</v>
      </c>
      <c r="AE44" s="95">
        <v>0.1759648177</v>
      </c>
      <c r="AF44" s="95">
        <v>5.27917106E-2</v>
      </c>
      <c r="AG44" s="97">
        <v>0.18294229549999999</v>
      </c>
      <c r="AH44" s="95">
        <v>0.17268598800000001</v>
      </c>
      <c r="AI44" s="95">
        <v>0.193807754</v>
      </c>
      <c r="AJ44" s="95">
        <v>1.1248449605999999</v>
      </c>
      <c r="AK44" s="95">
        <v>0.99858296219999998</v>
      </c>
      <c r="AL44" s="95">
        <v>1.2670716738000001</v>
      </c>
      <c r="AM44" s="95">
        <v>5.871664E-4</v>
      </c>
      <c r="AN44" s="95">
        <v>1.2838104155000001</v>
      </c>
      <c r="AO44" s="95">
        <v>1.113361839</v>
      </c>
      <c r="AP44" s="95">
        <v>1.4803535789</v>
      </c>
      <c r="AQ44" s="95">
        <v>1.6536344000000001E-3</v>
      </c>
      <c r="AR44" s="95">
        <v>1.2724177915999999</v>
      </c>
      <c r="AS44" s="95">
        <v>1.0950928523000001</v>
      </c>
      <c r="AT44" s="95">
        <v>1.4784564002</v>
      </c>
      <c r="AU44" s="94" t="s">
        <v>28</v>
      </c>
      <c r="AV44" s="94" t="s">
        <v>28</v>
      </c>
      <c r="AW44" s="94" t="s">
        <v>28</v>
      </c>
      <c r="AX44" s="94" t="s">
        <v>231</v>
      </c>
      <c r="AY44" s="94" t="s">
        <v>232</v>
      </c>
      <c r="AZ44" s="94" t="s">
        <v>28</v>
      </c>
      <c r="BA44" s="94" t="s">
        <v>28</v>
      </c>
      <c r="BB44" s="94" t="s">
        <v>28</v>
      </c>
      <c r="BC44" s="106" t="s">
        <v>236</v>
      </c>
      <c r="BD44" s="107">
        <v>721</v>
      </c>
      <c r="BE44" s="107">
        <v>920</v>
      </c>
      <c r="BF44" s="107">
        <v>1154</v>
      </c>
    </row>
    <row r="45" spans="1:93" x14ac:dyDescent="0.3">
      <c r="A45" s="9"/>
      <c r="B45" t="s">
        <v>139</v>
      </c>
      <c r="C45" s="94">
        <v>1064</v>
      </c>
      <c r="D45" s="104">
        <v>8650</v>
      </c>
      <c r="E45" s="105">
        <v>0.11175060790000001</v>
      </c>
      <c r="F45" s="95">
        <v>9.9250062799999997E-2</v>
      </c>
      <c r="G45" s="95">
        <v>0.12582559669999999</v>
      </c>
      <c r="H45" s="95">
        <v>0.17097041439999999</v>
      </c>
      <c r="I45" s="97">
        <v>0.12300578030000001</v>
      </c>
      <c r="J45" s="95">
        <v>0.1158324555</v>
      </c>
      <c r="K45" s="95">
        <v>0.13062333810000001</v>
      </c>
      <c r="L45" s="95">
        <v>1.0863946179999999</v>
      </c>
      <c r="M45" s="95">
        <v>0.96486932869999997</v>
      </c>
      <c r="N45" s="95">
        <v>1.2232260171</v>
      </c>
      <c r="O45" s="104">
        <v>1261</v>
      </c>
      <c r="P45" s="104">
        <v>9480</v>
      </c>
      <c r="Q45" s="105">
        <v>0.1219953006</v>
      </c>
      <c r="R45" s="95">
        <v>0.1087127608</v>
      </c>
      <c r="S45" s="95">
        <v>0.1369007028</v>
      </c>
      <c r="T45" s="95">
        <v>0.39662954960000002</v>
      </c>
      <c r="U45" s="97">
        <v>0.1330168776</v>
      </c>
      <c r="V45" s="95">
        <v>0.12587409829999999</v>
      </c>
      <c r="W45" s="95">
        <v>0.14056497700000001</v>
      </c>
      <c r="X45" s="95">
        <v>1.0511176762000001</v>
      </c>
      <c r="Y45" s="95">
        <v>0.93667464249999999</v>
      </c>
      <c r="Z45" s="95">
        <v>1.1795433753</v>
      </c>
      <c r="AA45" s="104">
        <v>1727</v>
      </c>
      <c r="AB45" s="104">
        <v>10177</v>
      </c>
      <c r="AC45" s="105">
        <v>0.16094449280000001</v>
      </c>
      <c r="AD45" s="95">
        <v>0.14398006090000001</v>
      </c>
      <c r="AE45" s="95">
        <v>0.1799077567</v>
      </c>
      <c r="AF45" s="95">
        <v>9.4541858000000006E-3</v>
      </c>
      <c r="AG45" s="97">
        <v>0.1696963742</v>
      </c>
      <c r="AH45" s="95">
        <v>0.16187877480000001</v>
      </c>
      <c r="AI45" s="95">
        <v>0.17789150819999999</v>
      </c>
      <c r="AJ45" s="95">
        <v>1.1589146661</v>
      </c>
      <c r="AK45" s="95">
        <v>1.0367587065999999</v>
      </c>
      <c r="AL45" s="95">
        <v>1.2954636356</v>
      </c>
      <c r="AM45" s="95">
        <v>2.5887199999999998E-5</v>
      </c>
      <c r="AN45" s="95">
        <v>1.3192679724</v>
      </c>
      <c r="AO45" s="95">
        <v>1.1595007879999999</v>
      </c>
      <c r="AP45" s="95">
        <v>1.5010494179</v>
      </c>
      <c r="AQ45" s="95">
        <v>0.20326513630000001</v>
      </c>
      <c r="AR45" s="95">
        <v>1.0916746034</v>
      </c>
      <c r="AS45" s="95">
        <v>0.95369878450000001</v>
      </c>
      <c r="AT45" s="95">
        <v>1.2496119939999999</v>
      </c>
      <c r="AU45" s="94" t="s">
        <v>28</v>
      </c>
      <c r="AV45" s="94" t="s">
        <v>28</v>
      </c>
      <c r="AW45" s="94" t="s">
        <v>28</v>
      </c>
      <c r="AX45" s="94" t="s">
        <v>28</v>
      </c>
      <c r="AY45" s="94" t="s">
        <v>232</v>
      </c>
      <c r="AZ45" s="94" t="s">
        <v>28</v>
      </c>
      <c r="BA45" s="94" t="s">
        <v>28</v>
      </c>
      <c r="BB45" s="94" t="s">
        <v>28</v>
      </c>
      <c r="BC45" s="106" t="s">
        <v>275</v>
      </c>
      <c r="BD45" s="107">
        <v>1064</v>
      </c>
      <c r="BE45" s="107">
        <v>1261</v>
      </c>
      <c r="BF45" s="107">
        <v>1727</v>
      </c>
    </row>
    <row r="46" spans="1:93" x14ac:dyDescent="0.3">
      <c r="A46" s="9"/>
      <c r="B46" t="s">
        <v>143</v>
      </c>
      <c r="C46" s="94">
        <v>381</v>
      </c>
      <c r="D46" s="104">
        <v>4158</v>
      </c>
      <c r="E46" s="105">
        <v>8.1709101399999998E-2</v>
      </c>
      <c r="F46" s="95">
        <v>7.0681596700000002E-2</v>
      </c>
      <c r="G46" s="95">
        <v>9.4457080200000001E-2</v>
      </c>
      <c r="H46" s="95">
        <v>1.8546284E-3</v>
      </c>
      <c r="I46" s="97">
        <v>9.1630591600000005E-2</v>
      </c>
      <c r="J46" s="95">
        <v>8.2876636000000004E-2</v>
      </c>
      <c r="K46" s="95">
        <v>0.1013091955</v>
      </c>
      <c r="L46" s="95">
        <v>0.7943431326</v>
      </c>
      <c r="M46" s="95">
        <v>0.68713815209999995</v>
      </c>
      <c r="N46" s="95">
        <v>0.91827387319999998</v>
      </c>
      <c r="O46" s="104">
        <v>478</v>
      </c>
      <c r="P46" s="104">
        <v>4123</v>
      </c>
      <c r="Q46" s="105">
        <v>0.1033732693</v>
      </c>
      <c r="R46" s="95">
        <v>9.0106556099999999E-2</v>
      </c>
      <c r="S46" s="95">
        <v>0.1185932885</v>
      </c>
      <c r="T46" s="95">
        <v>9.8503811999999996E-2</v>
      </c>
      <c r="U46" s="97">
        <v>0.11593499879999999</v>
      </c>
      <c r="V46" s="95">
        <v>0.1059940555</v>
      </c>
      <c r="W46" s="95">
        <v>0.1268082807</v>
      </c>
      <c r="X46" s="95">
        <v>0.89066931329999999</v>
      </c>
      <c r="Y46" s="95">
        <v>0.77636264170000002</v>
      </c>
      <c r="Z46" s="95">
        <v>1.0218057683999999</v>
      </c>
      <c r="AA46" s="104">
        <v>584</v>
      </c>
      <c r="AB46" s="104">
        <v>4273</v>
      </c>
      <c r="AC46" s="105">
        <v>0.1227932975</v>
      </c>
      <c r="AD46" s="95">
        <v>0.10769523189999999</v>
      </c>
      <c r="AE46" s="95">
        <v>0.14000799890000001</v>
      </c>
      <c r="AF46" s="95">
        <v>6.5974090200000002E-2</v>
      </c>
      <c r="AG46" s="97">
        <v>0.1366721273</v>
      </c>
      <c r="AH46" s="95">
        <v>0.12602508060000001</v>
      </c>
      <c r="AI46" s="95">
        <v>0.1482186744</v>
      </c>
      <c r="AJ46" s="95">
        <v>0.88419896090000005</v>
      </c>
      <c r="AK46" s="95">
        <v>0.77548216449999996</v>
      </c>
      <c r="AL46" s="95">
        <v>1.0081570387000001</v>
      </c>
      <c r="AM46" s="95">
        <v>4.01568364E-2</v>
      </c>
      <c r="AN46" s="95">
        <v>1.1878631518</v>
      </c>
      <c r="AO46" s="95">
        <v>1.007762064</v>
      </c>
      <c r="AP46" s="95">
        <v>1.4001508073</v>
      </c>
      <c r="AQ46" s="95">
        <v>8.5968989000000003E-3</v>
      </c>
      <c r="AR46" s="95">
        <v>1.2651377577</v>
      </c>
      <c r="AS46" s="95">
        <v>1.0615834417000001</v>
      </c>
      <c r="AT46" s="95">
        <v>1.5077227875999999</v>
      </c>
      <c r="AU46" s="94">
        <v>1</v>
      </c>
      <c r="AV46" s="94" t="s">
        <v>28</v>
      </c>
      <c r="AW46" s="94" t="s">
        <v>28</v>
      </c>
      <c r="AX46" s="94" t="s">
        <v>28</v>
      </c>
      <c r="AY46" s="94" t="s">
        <v>28</v>
      </c>
      <c r="AZ46" s="94" t="s">
        <v>28</v>
      </c>
      <c r="BA46" s="94" t="s">
        <v>28</v>
      </c>
      <c r="BB46" s="94" t="s">
        <v>28</v>
      </c>
      <c r="BC46" s="106">
        <v>-1</v>
      </c>
      <c r="BD46" s="107">
        <v>381</v>
      </c>
      <c r="BE46" s="107">
        <v>478</v>
      </c>
      <c r="BF46" s="107">
        <v>584</v>
      </c>
    </row>
    <row r="47" spans="1:93" x14ac:dyDescent="0.3">
      <c r="A47" s="9"/>
      <c r="B47" t="s">
        <v>145</v>
      </c>
      <c r="C47" s="94">
        <v>511</v>
      </c>
      <c r="D47" s="104">
        <v>6513</v>
      </c>
      <c r="E47" s="105">
        <v>8.2664357999999993E-2</v>
      </c>
      <c r="F47" s="95">
        <v>7.2210614899999997E-2</v>
      </c>
      <c r="G47" s="95">
        <v>9.4631462299999997E-2</v>
      </c>
      <c r="H47" s="95">
        <v>1.5285843E-3</v>
      </c>
      <c r="I47" s="97">
        <v>7.8458467700000006E-2</v>
      </c>
      <c r="J47" s="95">
        <v>7.1942393499999993E-2</v>
      </c>
      <c r="K47" s="95">
        <v>8.5564725499999994E-2</v>
      </c>
      <c r="L47" s="95">
        <v>0.80362975430000005</v>
      </c>
      <c r="M47" s="95">
        <v>0.70200265399999995</v>
      </c>
      <c r="N47" s="95">
        <v>0.91996914590000001</v>
      </c>
      <c r="O47" s="104">
        <v>705</v>
      </c>
      <c r="P47" s="104">
        <v>7068</v>
      </c>
      <c r="Q47" s="105">
        <v>0.1081612046</v>
      </c>
      <c r="R47" s="95">
        <v>9.5319501799999998E-2</v>
      </c>
      <c r="S47" s="95">
        <v>0.12273297649999999</v>
      </c>
      <c r="T47" s="95">
        <v>0.27423319769999999</v>
      </c>
      <c r="U47" s="97">
        <v>9.9745331100000001E-2</v>
      </c>
      <c r="V47" s="95">
        <v>9.2647663500000005E-2</v>
      </c>
      <c r="W47" s="95">
        <v>0.1073867456</v>
      </c>
      <c r="X47" s="95">
        <v>0.93192240609999999</v>
      </c>
      <c r="Y47" s="95">
        <v>0.82127764579999996</v>
      </c>
      <c r="Z47" s="95">
        <v>1.0574735296</v>
      </c>
      <c r="AA47" s="104">
        <v>905</v>
      </c>
      <c r="AB47" s="104">
        <v>7484</v>
      </c>
      <c r="AC47" s="105">
        <v>0.12995253440000001</v>
      </c>
      <c r="AD47" s="95">
        <v>0.1151912138</v>
      </c>
      <c r="AE47" s="95">
        <v>0.14660546260000001</v>
      </c>
      <c r="AF47" s="95">
        <v>0.28039269350000001</v>
      </c>
      <c r="AG47" s="97">
        <v>0.1209246392</v>
      </c>
      <c r="AH47" s="95">
        <v>0.11329738960000001</v>
      </c>
      <c r="AI47" s="95">
        <v>0.12906535999999999</v>
      </c>
      <c r="AJ47" s="95">
        <v>0.93575055200000001</v>
      </c>
      <c r="AK47" s="95">
        <v>0.8294585592</v>
      </c>
      <c r="AL47" s="95">
        <v>1.0556634637</v>
      </c>
      <c r="AM47" s="95">
        <v>1.4093764700000001E-2</v>
      </c>
      <c r="AN47" s="95">
        <v>1.2014708497</v>
      </c>
      <c r="AO47" s="95">
        <v>1.0376961060000001</v>
      </c>
      <c r="AP47" s="95">
        <v>1.3910933985</v>
      </c>
      <c r="AQ47" s="95">
        <v>8.9101380000000002E-4</v>
      </c>
      <c r="AR47" s="95">
        <v>1.3084382106000001</v>
      </c>
      <c r="AS47" s="95">
        <v>1.1165729344999999</v>
      </c>
      <c r="AT47" s="95">
        <v>1.5332724787000001</v>
      </c>
      <c r="AU47" s="94">
        <v>1</v>
      </c>
      <c r="AV47" s="94" t="s">
        <v>28</v>
      </c>
      <c r="AW47" s="94" t="s">
        <v>28</v>
      </c>
      <c r="AX47" s="94" t="s">
        <v>231</v>
      </c>
      <c r="AY47" s="94" t="s">
        <v>28</v>
      </c>
      <c r="AZ47" s="94" t="s">
        <v>28</v>
      </c>
      <c r="BA47" s="94" t="s">
        <v>28</v>
      </c>
      <c r="BB47" s="94" t="s">
        <v>28</v>
      </c>
      <c r="BC47" s="106" t="s">
        <v>238</v>
      </c>
      <c r="BD47" s="107">
        <v>511</v>
      </c>
      <c r="BE47" s="107">
        <v>705</v>
      </c>
      <c r="BF47" s="107">
        <v>905</v>
      </c>
      <c r="BQ47" s="46"/>
      <c r="CO47" s="4"/>
    </row>
    <row r="48" spans="1:93" x14ac:dyDescent="0.3">
      <c r="A48" s="9"/>
      <c r="B48" t="s">
        <v>97</v>
      </c>
      <c r="C48" s="94">
        <v>1536</v>
      </c>
      <c r="D48" s="104">
        <v>9775</v>
      </c>
      <c r="E48" s="105">
        <v>0.13997365689999999</v>
      </c>
      <c r="F48" s="95">
        <v>0.12507144470000001</v>
      </c>
      <c r="G48" s="95">
        <v>0.15665146169999999</v>
      </c>
      <c r="H48" s="95">
        <v>8.1621808000000006E-8</v>
      </c>
      <c r="I48" s="97">
        <v>0.1571355499</v>
      </c>
      <c r="J48" s="95">
        <v>0.1494705392</v>
      </c>
      <c r="K48" s="95">
        <v>0.1651936306</v>
      </c>
      <c r="L48" s="95">
        <v>1.3607677878</v>
      </c>
      <c r="M48" s="95">
        <v>1.2158944535</v>
      </c>
      <c r="N48" s="95">
        <v>1.5229027214999999</v>
      </c>
      <c r="O48" s="104">
        <v>1804</v>
      </c>
      <c r="P48" s="104">
        <v>10360</v>
      </c>
      <c r="Q48" s="105">
        <v>0.15858100999999999</v>
      </c>
      <c r="R48" s="95">
        <v>0.14201859629999999</v>
      </c>
      <c r="S48" s="95">
        <v>0.17707495619999999</v>
      </c>
      <c r="T48" s="95">
        <v>2.9210093999999998E-8</v>
      </c>
      <c r="U48" s="97">
        <v>0.17413127410000001</v>
      </c>
      <c r="V48" s="95">
        <v>0.1662784702</v>
      </c>
      <c r="W48" s="95">
        <v>0.1823549411</v>
      </c>
      <c r="X48" s="95">
        <v>1.3663419975</v>
      </c>
      <c r="Y48" s="95">
        <v>1.2236394044000001</v>
      </c>
      <c r="Z48" s="95">
        <v>1.5256867730000001</v>
      </c>
      <c r="AA48" s="104">
        <v>2183</v>
      </c>
      <c r="AB48" s="104">
        <v>10528</v>
      </c>
      <c r="AC48" s="105">
        <v>0.18466485930000001</v>
      </c>
      <c r="AD48" s="95">
        <v>0.1657420506</v>
      </c>
      <c r="AE48" s="95">
        <v>0.20574808950000001</v>
      </c>
      <c r="AF48" s="95">
        <v>2.3881280999999998E-7</v>
      </c>
      <c r="AG48" s="97">
        <v>0.20735182369999999</v>
      </c>
      <c r="AH48" s="95">
        <v>0.19883354540000001</v>
      </c>
      <c r="AI48" s="95">
        <v>0.21623503569999999</v>
      </c>
      <c r="AJ48" s="95">
        <v>1.329718153</v>
      </c>
      <c r="AK48" s="95">
        <v>1.1934604896000001</v>
      </c>
      <c r="AL48" s="95">
        <v>1.4815323858</v>
      </c>
      <c r="AM48" s="95">
        <v>1.42465383E-2</v>
      </c>
      <c r="AN48" s="95">
        <v>1.164482805</v>
      </c>
      <c r="AO48" s="95">
        <v>1.0309767642000001</v>
      </c>
      <c r="AP48" s="95">
        <v>1.3152771722000001</v>
      </c>
      <c r="AQ48" s="95">
        <v>5.12367767E-2</v>
      </c>
      <c r="AR48" s="95">
        <v>1.1329346784000001</v>
      </c>
      <c r="AS48" s="95">
        <v>0.99932973940000003</v>
      </c>
      <c r="AT48" s="95">
        <v>1.2844018694999999</v>
      </c>
      <c r="AU48" s="94">
        <v>1</v>
      </c>
      <c r="AV48" s="94">
        <v>2</v>
      </c>
      <c r="AW48" s="94">
        <v>3</v>
      </c>
      <c r="AX48" s="94" t="s">
        <v>28</v>
      </c>
      <c r="AY48" s="94" t="s">
        <v>28</v>
      </c>
      <c r="AZ48" s="94" t="s">
        <v>28</v>
      </c>
      <c r="BA48" s="94" t="s">
        <v>28</v>
      </c>
      <c r="BB48" s="94" t="s">
        <v>28</v>
      </c>
      <c r="BC48" s="106" t="s">
        <v>234</v>
      </c>
      <c r="BD48" s="107">
        <v>1536</v>
      </c>
      <c r="BE48" s="107">
        <v>1804</v>
      </c>
      <c r="BF48" s="107">
        <v>2183</v>
      </c>
    </row>
    <row r="49" spans="1:93" x14ac:dyDescent="0.3">
      <c r="A49" s="9"/>
      <c r="B49" t="s">
        <v>144</v>
      </c>
      <c r="C49" s="94">
        <v>628</v>
      </c>
      <c r="D49" s="104">
        <v>6811</v>
      </c>
      <c r="E49" s="105">
        <v>9.3774494200000003E-2</v>
      </c>
      <c r="F49" s="95">
        <v>8.2451128600000007E-2</v>
      </c>
      <c r="G49" s="95">
        <v>0.1066529459</v>
      </c>
      <c r="H49" s="95">
        <v>0.15883411419999999</v>
      </c>
      <c r="I49" s="97">
        <v>9.2203787999999995E-2</v>
      </c>
      <c r="J49" s="95">
        <v>8.5267224000000003E-2</v>
      </c>
      <c r="K49" s="95">
        <v>9.9704647600000001E-2</v>
      </c>
      <c r="L49" s="95">
        <v>0.91163804550000005</v>
      </c>
      <c r="M49" s="95">
        <v>0.80155682419999996</v>
      </c>
      <c r="N49" s="95">
        <v>1.036837191</v>
      </c>
      <c r="O49" s="104">
        <v>691</v>
      </c>
      <c r="P49" s="104">
        <v>6370</v>
      </c>
      <c r="Q49" s="105">
        <v>0.1085081233</v>
      </c>
      <c r="R49" s="95">
        <v>9.5657713500000005E-2</v>
      </c>
      <c r="S49" s="95">
        <v>0.123084824</v>
      </c>
      <c r="T49" s="95">
        <v>0.29532169219999999</v>
      </c>
      <c r="U49" s="97">
        <v>0.108477237</v>
      </c>
      <c r="V49" s="95">
        <v>0.10068328629999999</v>
      </c>
      <c r="W49" s="95">
        <v>0.11687452199999999</v>
      </c>
      <c r="X49" s="95">
        <v>0.93491147519999995</v>
      </c>
      <c r="Y49" s="95">
        <v>0.82419169459999997</v>
      </c>
      <c r="Z49" s="95">
        <v>1.0605050648000001</v>
      </c>
      <c r="AA49" s="104">
        <v>894</v>
      </c>
      <c r="AB49" s="104">
        <v>7507</v>
      </c>
      <c r="AC49" s="105">
        <v>0.1240579255</v>
      </c>
      <c r="AD49" s="95">
        <v>0.10997063479999999</v>
      </c>
      <c r="AE49" s="95">
        <v>0.13994980479999999</v>
      </c>
      <c r="AF49" s="95">
        <v>6.6561346800000004E-2</v>
      </c>
      <c r="AG49" s="97">
        <v>0.1190888504</v>
      </c>
      <c r="AH49" s="95">
        <v>0.1115328153</v>
      </c>
      <c r="AI49" s="95">
        <v>0.1271567857</v>
      </c>
      <c r="AJ49" s="95">
        <v>0.893305181</v>
      </c>
      <c r="AK49" s="95">
        <v>0.7918666822</v>
      </c>
      <c r="AL49" s="95">
        <v>1.0077379996</v>
      </c>
      <c r="AM49" s="95">
        <v>7.2632807499999993E-2</v>
      </c>
      <c r="AN49" s="95">
        <v>1.1433054198999999</v>
      </c>
      <c r="AO49" s="95">
        <v>0.98777814919999996</v>
      </c>
      <c r="AP49" s="95">
        <v>1.3233207115000001</v>
      </c>
      <c r="AQ49" s="95">
        <v>6.1198610899999999E-2</v>
      </c>
      <c r="AR49" s="95">
        <v>1.1571176605</v>
      </c>
      <c r="AS49" s="95">
        <v>0.99317089030000005</v>
      </c>
      <c r="AT49" s="95">
        <v>1.3481277927999999</v>
      </c>
      <c r="AU49" s="94" t="s">
        <v>28</v>
      </c>
      <c r="AV49" s="94" t="s">
        <v>28</v>
      </c>
      <c r="AW49" s="94" t="s">
        <v>28</v>
      </c>
      <c r="AX49" s="94" t="s">
        <v>28</v>
      </c>
      <c r="AY49" s="94" t="s">
        <v>28</v>
      </c>
      <c r="AZ49" s="94" t="s">
        <v>28</v>
      </c>
      <c r="BA49" s="94" t="s">
        <v>28</v>
      </c>
      <c r="BB49" s="94" t="s">
        <v>28</v>
      </c>
      <c r="BC49" s="106" t="s">
        <v>28</v>
      </c>
      <c r="BD49" s="107">
        <v>628</v>
      </c>
      <c r="BE49" s="107">
        <v>691</v>
      </c>
      <c r="BF49" s="107">
        <v>894</v>
      </c>
      <c r="BQ49" s="46"/>
    </row>
    <row r="50" spans="1:93" x14ac:dyDescent="0.3">
      <c r="A50" s="9"/>
      <c r="B50" t="s">
        <v>146</v>
      </c>
      <c r="C50" s="94">
        <v>751</v>
      </c>
      <c r="D50" s="104">
        <v>6215</v>
      </c>
      <c r="E50" s="105">
        <v>0.13400529729999999</v>
      </c>
      <c r="F50" s="95">
        <v>0.11821061300000001</v>
      </c>
      <c r="G50" s="95">
        <v>0.15191038470000001</v>
      </c>
      <c r="H50" s="95">
        <v>3.5763199999999997E-5</v>
      </c>
      <c r="I50" s="97">
        <v>0.1208366854</v>
      </c>
      <c r="J50" s="95">
        <v>0.112496243</v>
      </c>
      <c r="K50" s="95">
        <v>0.1297954862</v>
      </c>
      <c r="L50" s="95">
        <v>1.3027457877999999</v>
      </c>
      <c r="M50" s="95">
        <v>1.1491961985000001</v>
      </c>
      <c r="N50" s="95">
        <v>1.4768118706</v>
      </c>
      <c r="O50" s="104">
        <v>802</v>
      </c>
      <c r="P50" s="104">
        <v>6165</v>
      </c>
      <c r="Q50" s="105">
        <v>0.13924870819999999</v>
      </c>
      <c r="R50" s="95">
        <v>0.1230545599</v>
      </c>
      <c r="S50" s="95">
        <v>0.1575740286</v>
      </c>
      <c r="T50" s="95">
        <v>3.8849767999999999E-3</v>
      </c>
      <c r="U50" s="97">
        <v>0.13008921330000001</v>
      </c>
      <c r="V50" s="95">
        <v>0.12139039259999999</v>
      </c>
      <c r="W50" s="95">
        <v>0.13941139050000001</v>
      </c>
      <c r="X50" s="95">
        <v>1.1997739084000001</v>
      </c>
      <c r="Y50" s="95">
        <v>1.0602443079999999</v>
      </c>
      <c r="Z50" s="95">
        <v>1.357665795</v>
      </c>
      <c r="AA50" s="104">
        <v>988</v>
      </c>
      <c r="AB50" s="104">
        <v>6103</v>
      </c>
      <c r="AC50" s="105">
        <v>0.1680456468</v>
      </c>
      <c r="AD50" s="95">
        <v>0.14914018139999999</v>
      </c>
      <c r="AE50" s="95">
        <v>0.1893476268</v>
      </c>
      <c r="AF50" s="95">
        <v>1.7418637E-3</v>
      </c>
      <c r="AG50" s="97">
        <v>0.16188759629999999</v>
      </c>
      <c r="AH50" s="95">
        <v>0.1521014121</v>
      </c>
      <c r="AI50" s="95">
        <v>0.1723034222</v>
      </c>
      <c r="AJ50" s="95">
        <v>1.2100480184</v>
      </c>
      <c r="AK50" s="95">
        <v>1.0739152392</v>
      </c>
      <c r="AL50" s="95">
        <v>1.363437405</v>
      </c>
      <c r="AM50" s="95">
        <v>1.00568016E-2</v>
      </c>
      <c r="AN50" s="95">
        <v>1.2068021954999999</v>
      </c>
      <c r="AO50" s="95">
        <v>1.0458548549</v>
      </c>
      <c r="AP50" s="95">
        <v>1.3925178358000001</v>
      </c>
      <c r="AQ50" s="95">
        <v>0.61125634110000004</v>
      </c>
      <c r="AR50" s="95">
        <v>1.0391283854</v>
      </c>
      <c r="AS50" s="95">
        <v>0.89617261319999997</v>
      </c>
      <c r="AT50" s="95">
        <v>1.204888194</v>
      </c>
      <c r="AU50" s="94">
        <v>1</v>
      </c>
      <c r="AV50" s="94">
        <v>2</v>
      </c>
      <c r="AW50" s="94">
        <v>3</v>
      </c>
      <c r="AX50" s="94" t="s">
        <v>28</v>
      </c>
      <c r="AY50" s="94" t="s">
        <v>28</v>
      </c>
      <c r="AZ50" s="94" t="s">
        <v>28</v>
      </c>
      <c r="BA50" s="94" t="s">
        <v>28</v>
      </c>
      <c r="BB50" s="94" t="s">
        <v>28</v>
      </c>
      <c r="BC50" s="106" t="s">
        <v>234</v>
      </c>
      <c r="BD50" s="107">
        <v>751</v>
      </c>
      <c r="BE50" s="107">
        <v>802</v>
      </c>
      <c r="BF50" s="107">
        <v>988</v>
      </c>
    </row>
    <row r="51" spans="1:93" x14ac:dyDescent="0.3">
      <c r="A51" s="9"/>
      <c r="B51" t="s">
        <v>147</v>
      </c>
      <c r="C51" s="94">
        <v>183</v>
      </c>
      <c r="D51" s="104">
        <v>3481</v>
      </c>
      <c r="E51" s="105">
        <v>7.3068452199999995E-2</v>
      </c>
      <c r="F51" s="95">
        <v>6.0952887999999997E-2</v>
      </c>
      <c r="G51" s="95">
        <v>8.7592218999999999E-2</v>
      </c>
      <c r="H51" s="95">
        <v>2.1780770000000001E-4</v>
      </c>
      <c r="I51" s="97">
        <v>5.25711003E-2</v>
      </c>
      <c r="J51" s="95">
        <v>4.5480417000000002E-2</v>
      </c>
      <c r="K51" s="95">
        <v>6.0767265700000003E-2</v>
      </c>
      <c r="L51" s="95">
        <v>0.71034220520000002</v>
      </c>
      <c r="M51" s="95">
        <v>0.5925595454</v>
      </c>
      <c r="N51" s="95">
        <v>0.85153644449999999</v>
      </c>
      <c r="O51" s="104">
        <v>246</v>
      </c>
      <c r="P51" s="104">
        <v>3673</v>
      </c>
      <c r="Q51" s="105">
        <v>9.1187950200000006E-2</v>
      </c>
      <c r="R51" s="95">
        <v>7.7306705099999998E-2</v>
      </c>
      <c r="S51" s="95">
        <v>0.1075617212</v>
      </c>
      <c r="T51" s="95">
        <v>4.2002960999999997E-3</v>
      </c>
      <c r="U51" s="97">
        <v>6.6975224599999994E-2</v>
      </c>
      <c r="V51" s="95">
        <v>5.9107630600000002E-2</v>
      </c>
      <c r="W51" s="95">
        <v>7.5890044399999995E-2</v>
      </c>
      <c r="X51" s="95">
        <v>0.78567998829999997</v>
      </c>
      <c r="Y51" s="95">
        <v>0.66607847899999995</v>
      </c>
      <c r="Z51" s="95">
        <v>0.92675722660000004</v>
      </c>
      <c r="AA51" s="104">
        <v>282</v>
      </c>
      <c r="AB51" s="104">
        <v>3901</v>
      </c>
      <c r="AC51" s="105">
        <v>9.5206347999999996E-2</v>
      </c>
      <c r="AD51" s="95">
        <v>8.1268336199999999E-2</v>
      </c>
      <c r="AE51" s="95">
        <v>0.11153481329999999</v>
      </c>
      <c r="AF51" s="95">
        <v>2.945263E-6</v>
      </c>
      <c r="AG51" s="97">
        <v>7.2289156600000001E-2</v>
      </c>
      <c r="AH51" s="95">
        <v>6.4325747799999999E-2</v>
      </c>
      <c r="AI51" s="95">
        <v>8.1238420800000002E-2</v>
      </c>
      <c r="AJ51" s="95">
        <v>0.68555333009999997</v>
      </c>
      <c r="AK51" s="95">
        <v>0.58518974509999999</v>
      </c>
      <c r="AL51" s="95">
        <v>0.8031298778</v>
      </c>
      <c r="AM51" s="95">
        <v>0.68451452000000002</v>
      </c>
      <c r="AN51" s="95">
        <v>1.0440672018999999</v>
      </c>
      <c r="AO51" s="95">
        <v>0.8479807037</v>
      </c>
      <c r="AP51" s="95">
        <v>1.2854966125</v>
      </c>
      <c r="AQ51" s="95">
        <v>5.4563830700000003E-2</v>
      </c>
      <c r="AR51" s="95">
        <v>1.2479797698999999</v>
      </c>
      <c r="AS51" s="95">
        <v>0.99567290159999999</v>
      </c>
      <c r="AT51" s="95">
        <v>1.5642220488</v>
      </c>
      <c r="AU51" s="94">
        <v>1</v>
      </c>
      <c r="AV51" s="94">
        <v>2</v>
      </c>
      <c r="AW51" s="94">
        <v>3</v>
      </c>
      <c r="AX51" s="94" t="s">
        <v>28</v>
      </c>
      <c r="AY51" s="94" t="s">
        <v>28</v>
      </c>
      <c r="AZ51" s="94" t="s">
        <v>28</v>
      </c>
      <c r="BA51" s="94" t="s">
        <v>28</v>
      </c>
      <c r="BB51" s="94" t="s">
        <v>28</v>
      </c>
      <c r="BC51" s="106" t="s">
        <v>234</v>
      </c>
      <c r="BD51" s="107">
        <v>183</v>
      </c>
      <c r="BE51" s="107">
        <v>246</v>
      </c>
      <c r="BF51" s="107">
        <v>282</v>
      </c>
      <c r="BQ51" s="46"/>
      <c r="CC51" s="4"/>
      <c r="CO51" s="4"/>
    </row>
    <row r="52" spans="1:93" s="3" customFormat="1" x14ac:dyDescent="0.3">
      <c r="A52" s="9"/>
      <c r="B52" s="3" t="s">
        <v>82</v>
      </c>
      <c r="C52" s="100">
        <v>1800</v>
      </c>
      <c r="D52" s="101">
        <v>15131</v>
      </c>
      <c r="E52" s="96">
        <v>0.1161041479</v>
      </c>
      <c r="F52" s="102">
        <v>0.1038969505</v>
      </c>
      <c r="G52" s="102">
        <v>0.1297456095</v>
      </c>
      <c r="H52" s="102">
        <v>3.26550917E-2</v>
      </c>
      <c r="I52" s="103">
        <v>0.1189610733</v>
      </c>
      <c r="J52" s="102">
        <v>0.11359046070000001</v>
      </c>
      <c r="K52" s="102">
        <v>0.12458561109999999</v>
      </c>
      <c r="L52" s="102">
        <v>1.1287179892000001</v>
      </c>
      <c r="M52" s="102">
        <v>1.0100445086000001</v>
      </c>
      <c r="N52" s="102">
        <v>1.2613348108</v>
      </c>
      <c r="O52" s="101">
        <v>2307</v>
      </c>
      <c r="P52" s="101">
        <v>15814</v>
      </c>
      <c r="Q52" s="96">
        <v>0.14167411150000001</v>
      </c>
      <c r="R52" s="102">
        <v>0.12717437840000001</v>
      </c>
      <c r="S52" s="102">
        <v>0.1578270255</v>
      </c>
      <c r="T52" s="102">
        <v>2.9495679999999997E-4</v>
      </c>
      <c r="U52" s="103">
        <v>0.14588339450000001</v>
      </c>
      <c r="V52" s="102">
        <v>0.14005029520000001</v>
      </c>
      <c r="W52" s="102">
        <v>0.15195944250000001</v>
      </c>
      <c r="X52" s="102">
        <v>1.2206713057</v>
      </c>
      <c r="Y52" s="102">
        <v>1.0957408727</v>
      </c>
      <c r="Z52" s="102">
        <v>1.3598456294000001</v>
      </c>
      <c r="AA52" s="101">
        <v>2839</v>
      </c>
      <c r="AB52" s="101">
        <v>15761</v>
      </c>
      <c r="AC52" s="96">
        <v>0.17972366749999999</v>
      </c>
      <c r="AD52" s="102">
        <v>0.16160225589999999</v>
      </c>
      <c r="AE52" s="102">
        <v>0.1998771396</v>
      </c>
      <c r="AF52" s="102">
        <v>1.9850237000000001E-6</v>
      </c>
      <c r="AG52" s="103">
        <v>0.18012816449999999</v>
      </c>
      <c r="AH52" s="102">
        <v>0.17362261709999999</v>
      </c>
      <c r="AI52" s="102">
        <v>0.18687747120000001</v>
      </c>
      <c r="AJ52" s="102">
        <v>1.2941380626000001</v>
      </c>
      <c r="AK52" s="102">
        <v>1.1636510275</v>
      </c>
      <c r="AL52" s="102">
        <v>1.4392573765000001</v>
      </c>
      <c r="AM52" s="102">
        <v>7.8015299999999998E-5</v>
      </c>
      <c r="AN52" s="102">
        <v>1.2685709875</v>
      </c>
      <c r="AO52" s="102">
        <v>1.1273429964999999</v>
      </c>
      <c r="AP52" s="102">
        <v>1.4274913274000001</v>
      </c>
      <c r="AQ52" s="102">
        <v>1.3973061999999999E-3</v>
      </c>
      <c r="AR52" s="102">
        <v>1.2202329890000001</v>
      </c>
      <c r="AS52" s="102">
        <v>1.079985988</v>
      </c>
      <c r="AT52" s="102">
        <v>1.3786924682999999</v>
      </c>
      <c r="AU52" s="100" t="s">
        <v>28</v>
      </c>
      <c r="AV52" s="100">
        <v>2</v>
      </c>
      <c r="AW52" s="100">
        <v>3</v>
      </c>
      <c r="AX52" s="100" t="s">
        <v>231</v>
      </c>
      <c r="AY52" s="100" t="s">
        <v>232</v>
      </c>
      <c r="AZ52" s="100" t="s">
        <v>28</v>
      </c>
      <c r="BA52" s="100" t="s">
        <v>28</v>
      </c>
      <c r="BB52" s="100" t="s">
        <v>28</v>
      </c>
      <c r="BC52" s="98" t="s">
        <v>436</v>
      </c>
      <c r="BD52" s="99">
        <v>1800</v>
      </c>
      <c r="BE52" s="99">
        <v>2307</v>
      </c>
      <c r="BF52" s="99">
        <v>2839</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4">
        <v>1834</v>
      </c>
      <c r="D53" s="104">
        <v>15329</v>
      </c>
      <c r="E53" s="105">
        <v>0.114624556</v>
      </c>
      <c r="F53" s="95">
        <v>0.10265925770000001</v>
      </c>
      <c r="G53" s="95">
        <v>0.12798445189999999</v>
      </c>
      <c r="H53" s="95">
        <v>5.4280803599999997E-2</v>
      </c>
      <c r="I53" s="97">
        <v>0.1196425077</v>
      </c>
      <c r="J53" s="95">
        <v>0.11429029020000001</v>
      </c>
      <c r="K53" s="95">
        <v>0.12524536959999999</v>
      </c>
      <c r="L53" s="95">
        <v>1.1143339888999999</v>
      </c>
      <c r="M53" s="95">
        <v>0.99801215480000005</v>
      </c>
      <c r="N53" s="95">
        <v>1.2442135428000001</v>
      </c>
      <c r="O53" s="104">
        <v>2141</v>
      </c>
      <c r="P53" s="104">
        <v>15414</v>
      </c>
      <c r="Q53" s="105">
        <v>0.13450921809999999</v>
      </c>
      <c r="R53" s="95">
        <v>0.12068007679999999</v>
      </c>
      <c r="S53" s="95">
        <v>0.1499230879</v>
      </c>
      <c r="T53" s="95">
        <v>7.7034686E-3</v>
      </c>
      <c r="U53" s="97">
        <v>0.13889970160000001</v>
      </c>
      <c r="V53" s="95">
        <v>0.13313899809999999</v>
      </c>
      <c r="W53" s="95">
        <v>0.14490966120000001</v>
      </c>
      <c r="X53" s="95">
        <v>1.1589382223</v>
      </c>
      <c r="Y53" s="95">
        <v>1.0397856417</v>
      </c>
      <c r="Z53" s="95">
        <v>1.2917449030999999</v>
      </c>
      <c r="AA53" s="104">
        <v>2553</v>
      </c>
      <c r="AB53" s="104">
        <v>15632</v>
      </c>
      <c r="AC53" s="105">
        <v>0.1606727124</v>
      </c>
      <c r="AD53" s="95">
        <v>0.1443766467</v>
      </c>
      <c r="AE53" s="95">
        <v>0.17880814589999999</v>
      </c>
      <c r="AF53" s="95">
        <v>7.5408189999999998E-3</v>
      </c>
      <c r="AG53" s="97">
        <v>0.16331883320000001</v>
      </c>
      <c r="AH53" s="95">
        <v>0.1571049514</v>
      </c>
      <c r="AI53" s="95">
        <v>0.169778489</v>
      </c>
      <c r="AJ53" s="95">
        <v>1.1569576536999999</v>
      </c>
      <c r="AK53" s="95">
        <v>1.0396144057000001</v>
      </c>
      <c r="AL53" s="95">
        <v>1.2875456564000001</v>
      </c>
      <c r="AM53" s="95">
        <v>3.4451721999999999E-3</v>
      </c>
      <c r="AN53" s="95">
        <v>1.1945107898</v>
      </c>
      <c r="AO53" s="95">
        <v>1.0603911732</v>
      </c>
      <c r="AP53" s="95">
        <v>1.3455940251</v>
      </c>
      <c r="AQ53" s="95">
        <v>1.0047292100000001E-2</v>
      </c>
      <c r="AR53" s="95">
        <v>1.1734764597</v>
      </c>
      <c r="AS53" s="95">
        <v>1.0389087298999999</v>
      </c>
      <c r="AT53" s="95">
        <v>1.3254744731000001</v>
      </c>
      <c r="AU53" s="94" t="s">
        <v>28</v>
      </c>
      <c r="AV53" s="94" t="s">
        <v>28</v>
      </c>
      <c r="AW53" s="94" t="s">
        <v>28</v>
      </c>
      <c r="AX53" s="94" t="s">
        <v>28</v>
      </c>
      <c r="AY53" s="94" t="s">
        <v>232</v>
      </c>
      <c r="AZ53" s="94" t="s">
        <v>28</v>
      </c>
      <c r="BA53" s="94" t="s">
        <v>28</v>
      </c>
      <c r="BB53" s="94" t="s">
        <v>28</v>
      </c>
      <c r="BC53" s="106" t="s">
        <v>275</v>
      </c>
      <c r="BD53" s="107">
        <v>1834</v>
      </c>
      <c r="BE53" s="107">
        <v>2141</v>
      </c>
      <c r="BF53" s="107">
        <v>2553</v>
      </c>
    </row>
    <row r="54" spans="1:93" x14ac:dyDescent="0.3">
      <c r="A54" s="9"/>
      <c r="B54" t="s">
        <v>81</v>
      </c>
      <c r="C54" s="94">
        <v>1239</v>
      </c>
      <c r="D54" s="104">
        <v>9802</v>
      </c>
      <c r="E54" s="105">
        <v>0.1226197208</v>
      </c>
      <c r="F54" s="95">
        <v>0.109133032</v>
      </c>
      <c r="G54" s="95">
        <v>0.1377730982</v>
      </c>
      <c r="H54" s="95">
        <v>3.1254335000000001E-3</v>
      </c>
      <c r="I54" s="97">
        <v>0.12640277489999999</v>
      </c>
      <c r="J54" s="95">
        <v>0.1195568202</v>
      </c>
      <c r="K54" s="95">
        <v>0.1336407366</v>
      </c>
      <c r="L54" s="95">
        <v>1.1920597769000001</v>
      </c>
      <c r="M54" s="95">
        <v>1.0609475937999999</v>
      </c>
      <c r="N54" s="95">
        <v>1.3393748379999999</v>
      </c>
      <c r="O54" s="104">
        <v>1517</v>
      </c>
      <c r="P54" s="104">
        <v>11197</v>
      </c>
      <c r="Q54" s="105">
        <v>0.13625982850000001</v>
      </c>
      <c r="R54" s="95">
        <v>0.1216423457</v>
      </c>
      <c r="S54" s="95">
        <v>0.15263386079999999</v>
      </c>
      <c r="T54" s="95">
        <v>5.5886992E-3</v>
      </c>
      <c r="U54" s="97">
        <v>0.1354827186</v>
      </c>
      <c r="V54" s="95">
        <v>0.128833696</v>
      </c>
      <c r="W54" s="95">
        <v>0.1424748928</v>
      </c>
      <c r="X54" s="95">
        <v>1.1740215696</v>
      </c>
      <c r="Y54" s="95">
        <v>1.0480765990000001</v>
      </c>
      <c r="Z54" s="95">
        <v>1.3151010594999999</v>
      </c>
      <c r="AA54" s="104">
        <v>1952</v>
      </c>
      <c r="AB54" s="104">
        <v>13213</v>
      </c>
      <c r="AC54" s="105">
        <v>0.14893377769999999</v>
      </c>
      <c r="AD54" s="95">
        <v>0.133385436</v>
      </c>
      <c r="AE54" s="95">
        <v>0.16629454320000001</v>
      </c>
      <c r="AF54" s="95">
        <v>0.21386433530000001</v>
      </c>
      <c r="AG54" s="97">
        <v>0.14773329299999999</v>
      </c>
      <c r="AH54" s="95">
        <v>0.1413228336</v>
      </c>
      <c r="AI54" s="95">
        <v>0.15443453330000001</v>
      </c>
      <c r="AJ54" s="95">
        <v>1.0724289861</v>
      </c>
      <c r="AK54" s="95">
        <v>0.96046988190000004</v>
      </c>
      <c r="AL54" s="95">
        <v>1.1974388284999999</v>
      </c>
      <c r="AM54" s="95">
        <v>0.1682272608</v>
      </c>
      <c r="AN54" s="95">
        <v>1.0930131014</v>
      </c>
      <c r="AO54" s="95">
        <v>0.96312896130000003</v>
      </c>
      <c r="AP54" s="95">
        <v>1.2404129538999999</v>
      </c>
      <c r="AQ54" s="95">
        <v>0.11659436939999999</v>
      </c>
      <c r="AR54" s="95">
        <v>1.1112391023999999</v>
      </c>
      <c r="AS54" s="95">
        <v>0.9740787112</v>
      </c>
      <c r="AT54" s="95">
        <v>1.2677130999999999</v>
      </c>
      <c r="AU54" s="94">
        <v>1</v>
      </c>
      <c r="AV54" s="94" t="s">
        <v>28</v>
      </c>
      <c r="AW54" s="94" t="s">
        <v>28</v>
      </c>
      <c r="AX54" s="94" t="s">
        <v>28</v>
      </c>
      <c r="AY54" s="94" t="s">
        <v>28</v>
      </c>
      <c r="AZ54" s="94" t="s">
        <v>28</v>
      </c>
      <c r="BA54" s="94" t="s">
        <v>28</v>
      </c>
      <c r="BB54" s="94" t="s">
        <v>28</v>
      </c>
      <c r="BC54" s="106">
        <v>-1</v>
      </c>
      <c r="BD54" s="107">
        <v>1239</v>
      </c>
      <c r="BE54" s="107">
        <v>1517</v>
      </c>
      <c r="BF54" s="107">
        <v>1952</v>
      </c>
    </row>
    <row r="55" spans="1:93" x14ac:dyDescent="0.3">
      <c r="A55" s="9"/>
      <c r="B55" t="s">
        <v>86</v>
      </c>
      <c r="C55" s="94">
        <v>1215</v>
      </c>
      <c r="D55" s="104">
        <v>11444</v>
      </c>
      <c r="E55" s="105">
        <v>9.8254876000000005E-2</v>
      </c>
      <c r="F55" s="95">
        <v>8.7555473199999997E-2</v>
      </c>
      <c r="G55" s="95">
        <v>0.11026176090000001</v>
      </c>
      <c r="H55" s="95">
        <v>0.43581329530000001</v>
      </c>
      <c r="I55" s="97">
        <v>0.1061691716</v>
      </c>
      <c r="J55" s="95">
        <v>0.10036412610000001</v>
      </c>
      <c r="K55" s="95">
        <v>0.1123099801</v>
      </c>
      <c r="L55" s="95">
        <v>0.95519452169999997</v>
      </c>
      <c r="M55" s="95">
        <v>0.85117921640000005</v>
      </c>
      <c r="N55" s="95">
        <v>1.0719206445</v>
      </c>
      <c r="O55" s="104">
        <v>1400</v>
      </c>
      <c r="P55" s="104">
        <v>12373</v>
      </c>
      <c r="Q55" s="105">
        <v>0.1099875421</v>
      </c>
      <c r="R55" s="95">
        <v>9.8236047300000004E-2</v>
      </c>
      <c r="S55" s="95">
        <v>0.1231448104</v>
      </c>
      <c r="T55" s="95">
        <v>0.35106195019999997</v>
      </c>
      <c r="U55" s="97">
        <v>0.11314959989999999</v>
      </c>
      <c r="V55" s="95">
        <v>0.1073751305</v>
      </c>
      <c r="W55" s="95">
        <v>0.1192346115</v>
      </c>
      <c r="X55" s="95">
        <v>0.94765822219999996</v>
      </c>
      <c r="Y55" s="95">
        <v>0.84640674869999999</v>
      </c>
      <c r="Z55" s="95">
        <v>1.0610219112999999</v>
      </c>
      <c r="AA55" s="104">
        <v>1688</v>
      </c>
      <c r="AB55" s="104">
        <v>13555</v>
      </c>
      <c r="AC55" s="105">
        <v>0.12374414459999999</v>
      </c>
      <c r="AD55" s="95">
        <v>0.1107938039</v>
      </c>
      <c r="AE55" s="95">
        <v>0.13820821010000001</v>
      </c>
      <c r="AF55" s="95">
        <v>4.0823202099999997E-2</v>
      </c>
      <c r="AG55" s="97">
        <v>0.12452969379999999</v>
      </c>
      <c r="AH55" s="95">
        <v>0.1187285049</v>
      </c>
      <c r="AI55" s="95">
        <v>0.1306143344</v>
      </c>
      <c r="AJ55" s="95">
        <v>0.89104573590000002</v>
      </c>
      <c r="AK55" s="95">
        <v>0.79779408409999997</v>
      </c>
      <c r="AL55" s="95">
        <v>0.99519728110000005</v>
      </c>
      <c r="AM55" s="95">
        <v>6.7496252899999998E-2</v>
      </c>
      <c r="AN55" s="95">
        <v>1.1250741879999999</v>
      </c>
      <c r="AO55" s="95">
        <v>0.99155286970000001</v>
      </c>
      <c r="AP55" s="95">
        <v>1.2765753267</v>
      </c>
      <c r="AQ55" s="95">
        <v>8.9588219699999999E-2</v>
      </c>
      <c r="AR55" s="95">
        <v>1.1194105227</v>
      </c>
      <c r="AS55" s="95">
        <v>0.98271553690000002</v>
      </c>
      <c r="AT55" s="95">
        <v>1.2751196774</v>
      </c>
      <c r="AU55" s="94" t="s">
        <v>28</v>
      </c>
      <c r="AV55" s="94" t="s">
        <v>28</v>
      </c>
      <c r="AW55" s="94" t="s">
        <v>28</v>
      </c>
      <c r="AX55" s="94" t="s">
        <v>28</v>
      </c>
      <c r="AY55" s="94" t="s">
        <v>28</v>
      </c>
      <c r="AZ55" s="94" t="s">
        <v>28</v>
      </c>
      <c r="BA55" s="94" t="s">
        <v>28</v>
      </c>
      <c r="BB55" s="94" t="s">
        <v>28</v>
      </c>
      <c r="BC55" s="106" t="s">
        <v>28</v>
      </c>
      <c r="BD55" s="107">
        <v>1215</v>
      </c>
      <c r="BE55" s="107">
        <v>1400</v>
      </c>
      <c r="BF55" s="107">
        <v>1688</v>
      </c>
    </row>
    <row r="56" spans="1:93" x14ac:dyDescent="0.3">
      <c r="A56" s="9"/>
      <c r="B56" t="s">
        <v>83</v>
      </c>
      <c r="C56" s="94">
        <v>1429</v>
      </c>
      <c r="D56" s="104">
        <v>10058</v>
      </c>
      <c r="E56" s="105">
        <v>0.13187386200000001</v>
      </c>
      <c r="F56" s="95">
        <v>0.11773547400000001</v>
      </c>
      <c r="G56" s="95">
        <v>0.14771007320000001</v>
      </c>
      <c r="H56" s="95">
        <v>1.7568099999999999E-5</v>
      </c>
      <c r="I56" s="97">
        <v>0.14207595940000001</v>
      </c>
      <c r="J56" s="95">
        <v>0.13489731290000001</v>
      </c>
      <c r="K56" s="95">
        <v>0.14963662220000001</v>
      </c>
      <c r="L56" s="95">
        <v>1.2820248284</v>
      </c>
      <c r="M56" s="95">
        <v>1.144577087</v>
      </c>
      <c r="N56" s="95">
        <v>1.4359781262</v>
      </c>
      <c r="O56" s="104">
        <v>1692</v>
      </c>
      <c r="P56" s="104">
        <v>10151</v>
      </c>
      <c r="Q56" s="105">
        <v>0.1563600221</v>
      </c>
      <c r="R56" s="95">
        <v>0.13997236839999999</v>
      </c>
      <c r="S56" s="95">
        <v>0.1746663058</v>
      </c>
      <c r="T56" s="95">
        <v>1.3206672E-7</v>
      </c>
      <c r="U56" s="97">
        <v>0.16668308539999999</v>
      </c>
      <c r="V56" s="95">
        <v>0.15892715660000001</v>
      </c>
      <c r="W56" s="95">
        <v>0.17481751740000001</v>
      </c>
      <c r="X56" s="95">
        <v>1.3472058535</v>
      </c>
      <c r="Y56" s="95">
        <v>1.2060090012</v>
      </c>
      <c r="Z56" s="95">
        <v>1.5049337193000001</v>
      </c>
      <c r="AA56" s="104">
        <v>2056</v>
      </c>
      <c r="AB56" s="104">
        <v>10352</v>
      </c>
      <c r="AC56" s="105">
        <v>0.1910496277</v>
      </c>
      <c r="AD56" s="95">
        <v>0.17144292520000001</v>
      </c>
      <c r="AE56" s="95">
        <v>0.21289860869999999</v>
      </c>
      <c r="AF56" s="95">
        <v>7.7749677999999998E-9</v>
      </c>
      <c r="AG56" s="97">
        <v>0.19860896450000001</v>
      </c>
      <c r="AH56" s="95">
        <v>0.19020695879999999</v>
      </c>
      <c r="AI56" s="95">
        <v>0.2073821116</v>
      </c>
      <c r="AJ56" s="95">
        <v>1.3756930208</v>
      </c>
      <c r="AK56" s="95">
        <v>1.2345108361999999</v>
      </c>
      <c r="AL56" s="95">
        <v>1.5330212032999999</v>
      </c>
      <c r="AM56" s="95">
        <v>1.3226778E-3</v>
      </c>
      <c r="AN56" s="95">
        <v>1.2218572575</v>
      </c>
      <c r="AO56" s="95">
        <v>1.081195481</v>
      </c>
      <c r="AP56" s="95">
        <v>1.3808189028</v>
      </c>
      <c r="AQ56" s="95">
        <v>8.3670736000000002E-3</v>
      </c>
      <c r="AR56" s="95">
        <v>1.1856786452999999</v>
      </c>
      <c r="AS56" s="95">
        <v>1.0446920324</v>
      </c>
      <c r="AT56" s="95">
        <v>1.3456921335000001</v>
      </c>
      <c r="AU56" s="94">
        <v>1</v>
      </c>
      <c r="AV56" s="94">
        <v>2</v>
      </c>
      <c r="AW56" s="94">
        <v>3</v>
      </c>
      <c r="AX56" s="94" t="s">
        <v>28</v>
      </c>
      <c r="AY56" s="94" t="s">
        <v>232</v>
      </c>
      <c r="AZ56" s="94" t="s">
        <v>28</v>
      </c>
      <c r="BA56" s="94" t="s">
        <v>28</v>
      </c>
      <c r="BB56" s="94" t="s">
        <v>28</v>
      </c>
      <c r="BC56" s="106" t="s">
        <v>237</v>
      </c>
      <c r="BD56" s="107">
        <v>1429</v>
      </c>
      <c r="BE56" s="107">
        <v>1692</v>
      </c>
      <c r="BF56" s="107">
        <v>2056</v>
      </c>
    </row>
    <row r="57" spans="1:93" x14ac:dyDescent="0.3">
      <c r="A57" s="9"/>
      <c r="B57" t="s">
        <v>84</v>
      </c>
      <c r="C57" s="94">
        <v>948</v>
      </c>
      <c r="D57" s="104">
        <v>7238</v>
      </c>
      <c r="E57" s="105">
        <v>0.1242570194</v>
      </c>
      <c r="F57" s="95">
        <v>0.1100279996</v>
      </c>
      <c r="G57" s="95">
        <v>0.14032616170000001</v>
      </c>
      <c r="H57" s="95">
        <v>2.3265038E-3</v>
      </c>
      <c r="I57" s="97">
        <v>0.13097540760000001</v>
      </c>
      <c r="J57" s="95">
        <v>0.1228977743</v>
      </c>
      <c r="K57" s="95">
        <v>0.13958395500000001</v>
      </c>
      <c r="L57" s="95">
        <v>1.2079769374</v>
      </c>
      <c r="M57" s="95">
        <v>1.0696481103</v>
      </c>
      <c r="N57" s="95">
        <v>1.3641946985</v>
      </c>
      <c r="O57" s="104">
        <v>1223</v>
      </c>
      <c r="P57" s="104">
        <v>7726</v>
      </c>
      <c r="Q57" s="105">
        <v>0.1479842821</v>
      </c>
      <c r="R57" s="95">
        <v>0.13173203529999999</v>
      </c>
      <c r="S57" s="95">
        <v>0.1662416259</v>
      </c>
      <c r="T57" s="95">
        <v>4.24832E-5</v>
      </c>
      <c r="U57" s="97">
        <v>0.1582966606</v>
      </c>
      <c r="V57" s="95">
        <v>0.1496689913</v>
      </c>
      <c r="W57" s="95">
        <v>0.16742167199999999</v>
      </c>
      <c r="X57" s="95">
        <v>1.2750400543</v>
      </c>
      <c r="Y57" s="95">
        <v>1.1350098751</v>
      </c>
      <c r="Z57" s="95">
        <v>1.4323462516000001</v>
      </c>
      <c r="AA57" s="104">
        <v>1620</v>
      </c>
      <c r="AB57" s="104">
        <v>8317</v>
      </c>
      <c r="AC57" s="105">
        <v>0.18301815120000001</v>
      </c>
      <c r="AD57" s="95">
        <v>0.16361056490000001</v>
      </c>
      <c r="AE57" s="95">
        <v>0.20472787740000001</v>
      </c>
      <c r="AF57" s="95">
        <v>1.3935106999999999E-6</v>
      </c>
      <c r="AG57" s="97">
        <v>0.19478177229999999</v>
      </c>
      <c r="AH57" s="95">
        <v>0.1855239749</v>
      </c>
      <c r="AI57" s="95">
        <v>0.2045015412</v>
      </c>
      <c r="AJ57" s="95">
        <v>1.3178606852000001</v>
      </c>
      <c r="AK57" s="95">
        <v>1.1781122785</v>
      </c>
      <c r="AL57" s="95">
        <v>1.4741861343</v>
      </c>
      <c r="AM57" s="95">
        <v>1.4329666999999999E-3</v>
      </c>
      <c r="AN57" s="95">
        <v>1.2367404744999999</v>
      </c>
      <c r="AO57" s="95">
        <v>1.0852878523</v>
      </c>
      <c r="AP57" s="95">
        <v>1.4093284080999999</v>
      </c>
      <c r="AQ57" s="95">
        <v>1.3490566000000001E-2</v>
      </c>
      <c r="AR57" s="95">
        <v>1.190953097</v>
      </c>
      <c r="AS57" s="95">
        <v>1.0367762918000001</v>
      </c>
      <c r="AT57" s="95">
        <v>1.3680572082</v>
      </c>
      <c r="AU57" s="94">
        <v>1</v>
      </c>
      <c r="AV57" s="94">
        <v>2</v>
      </c>
      <c r="AW57" s="94">
        <v>3</v>
      </c>
      <c r="AX57" s="94" t="s">
        <v>28</v>
      </c>
      <c r="AY57" s="94" t="s">
        <v>232</v>
      </c>
      <c r="AZ57" s="94" t="s">
        <v>28</v>
      </c>
      <c r="BA57" s="94" t="s">
        <v>28</v>
      </c>
      <c r="BB57" s="94" t="s">
        <v>28</v>
      </c>
      <c r="BC57" s="106" t="s">
        <v>237</v>
      </c>
      <c r="BD57" s="107">
        <v>948</v>
      </c>
      <c r="BE57" s="107">
        <v>1223</v>
      </c>
      <c r="BF57" s="107">
        <v>1620</v>
      </c>
    </row>
    <row r="58" spans="1:93" x14ac:dyDescent="0.3">
      <c r="A58" s="9"/>
      <c r="B58" t="s">
        <v>88</v>
      </c>
      <c r="C58" s="94">
        <v>576</v>
      </c>
      <c r="D58" s="104">
        <v>5240</v>
      </c>
      <c r="E58" s="105">
        <v>9.7881876399999998E-2</v>
      </c>
      <c r="F58" s="95">
        <v>8.5805013700000002E-2</v>
      </c>
      <c r="G58" s="95">
        <v>0.11165853019999999</v>
      </c>
      <c r="H58" s="95">
        <v>0.45997389929999999</v>
      </c>
      <c r="I58" s="97">
        <v>0.1099236641</v>
      </c>
      <c r="J58" s="95">
        <v>0.1013035035</v>
      </c>
      <c r="K58" s="95">
        <v>0.11927733510000001</v>
      </c>
      <c r="L58" s="95">
        <v>0.95156836869999994</v>
      </c>
      <c r="M58" s="95">
        <v>0.8341619508</v>
      </c>
      <c r="N58" s="95">
        <v>1.0854994757</v>
      </c>
      <c r="O58" s="104">
        <v>693</v>
      </c>
      <c r="P58" s="104">
        <v>5114</v>
      </c>
      <c r="Q58" s="105">
        <v>0.12092019330000001</v>
      </c>
      <c r="R58" s="95">
        <v>0.1065239233</v>
      </c>
      <c r="S58" s="95">
        <v>0.13726205999999999</v>
      </c>
      <c r="T58" s="95">
        <v>0.52609916280000002</v>
      </c>
      <c r="U58" s="97">
        <v>0.1355103637</v>
      </c>
      <c r="V58" s="95">
        <v>0.12578766</v>
      </c>
      <c r="W58" s="95">
        <v>0.14598457970000001</v>
      </c>
      <c r="X58" s="95">
        <v>1.0418544976999999</v>
      </c>
      <c r="Y58" s="95">
        <v>0.91781550769999998</v>
      </c>
      <c r="Z58" s="95">
        <v>1.1826568470000001</v>
      </c>
      <c r="AA58" s="104">
        <v>779</v>
      </c>
      <c r="AB58" s="104">
        <v>5049</v>
      </c>
      <c r="AC58" s="105">
        <v>0.13857369380000001</v>
      </c>
      <c r="AD58" s="95">
        <v>0.1224581904</v>
      </c>
      <c r="AE58" s="95">
        <v>0.15680999819999999</v>
      </c>
      <c r="AF58" s="95">
        <v>0.97251496599999998</v>
      </c>
      <c r="AG58" s="97">
        <v>0.1542879778</v>
      </c>
      <c r="AH58" s="95">
        <v>0.1438250808</v>
      </c>
      <c r="AI58" s="95">
        <v>0.16551202309999999</v>
      </c>
      <c r="AJ58" s="95">
        <v>0.99782902309999999</v>
      </c>
      <c r="AK58" s="95">
        <v>0.88178595179999997</v>
      </c>
      <c r="AL58" s="95">
        <v>1.1291433678</v>
      </c>
      <c r="AM58" s="95">
        <v>7.3770420200000006E-2</v>
      </c>
      <c r="AN58" s="95">
        <v>1.1459929891</v>
      </c>
      <c r="AO58" s="95">
        <v>0.98698222069999997</v>
      </c>
      <c r="AP58" s="95">
        <v>1.3306216702</v>
      </c>
      <c r="AQ58" s="95">
        <v>7.8729001E-3</v>
      </c>
      <c r="AR58" s="95">
        <v>1.2353685669000001</v>
      </c>
      <c r="AS58" s="95">
        <v>1.0570460313000001</v>
      </c>
      <c r="AT58" s="95">
        <v>1.4437739237</v>
      </c>
      <c r="AU58" s="94" t="s">
        <v>28</v>
      </c>
      <c r="AV58" s="94" t="s">
        <v>28</v>
      </c>
      <c r="AW58" s="94" t="s">
        <v>28</v>
      </c>
      <c r="AX58" s="94" t="s">
        <v>28</v>
      </c>
      <c r="AY58" s="94" t="s">
        <v>28</v>
      </c>
      <c r="AZ58" s="94" t="s">
        <v>28</v>
      </c>
      <c r="BA58" s="94" t="s">
        <v>28</v>
      </c>
      <c r="BB58" s="94" t="s">
        <v>28</v>
      </c>
      <c r="BC58" s="106" t="s">
        <v>28</v>
      </c>
      <c r="BD58" s="107">
        <v>576</v>
      </c>
      <c r="BE58" s="107">
        <v>693</v>
      </c>
      <c r="BF58" s="107">
        <v>779</v>
      </c>
    </row>
    <row r="59" spans="1:93" x14ac:dyDescent="0.3">
      <c r="A59" s="9"/>
      <c r="B59" t="s">
        <v>91</v>
      </c>
      <c r="C59" s="94">
        <v>611</v>
      </c>
      <c r="D59" s="104">
        <v>5609</v>
      </c>
      <c r="E59" s="105">
        <v>9.6111992800000004E-2</v>
      </c>
      <c r="F59" s="95">
        <v>8.4478293100000004E-2</v>
      </c>
      <c r="G59" s="95">
        <v>0.10934779610000001</v>
      </c>
      <c r="H59" s="95">
        <v>0.30237760730000002</v>
      </c>
      <c r="I59" s="97">
        <v>0.1089320735</v>
      </c>
      <c r="J59" s="95">
        <v>0.1006282319</v>
      </c>
      <c r="K59" s="95">
        <v>0.1179211481</v>
      </c>
      <c r="L59" s="95">
        <v>0.93436227049999998</v>
      </c>
      <c r="M59" s="95">
        <v>0.8212641047</v>
      </c>
      <c r="N59" s="95">
        <v>1.0630354445000001</v>
      </c>
      <c r="O59" s="104">
        <v>800</v>
      </c>
      <c r="P59" s="104">
        <v>5492</v>
      </c>
      <c r="Q59" s="105">
        <v>0.13063583470000001</v>
      </c>
      <c r="R59" s="95">
        <v>0.1155970789</v>
      </c>
      <c r="S59" s="95">
        <v>0.1476310773</v>
      </c>
      <c r="T59" s="95">
        <v>5.8016002699999999E-2</v>
      </c>
      <c r="U59" s="97">
        <v>0.14566642390000001</v>
      </c>
      <c r="V59" s="95">
        <v>0.13591423320000001</v>
      </c>
      <c r="W59" s="95">
        <v>0.15611835900000001</v>
      </c>
      <c r="X59" s="95">
        <v>1.1255649545999999</v>
      </c>
      <c r="Y59" s="95">
        <v>0.99599027490000003</v>
      </c>
      <c r="Z59" s="95">
        <v>1.2719968246</v>
      </c>
      <c r="AA59" s="104">
        <v>981</v>
      </c>
      <c r="AB59" s="104">
        <v>5392</v>
      </c>
      <c r="AC59" s="105">
        <v>0.1650260962</v>
      </c>
      <c r="AD59" s="95">
        <v>0.14663822909999999</v>
      </c>
      <c r="AE59" s="95">
        <v>0.18571973080000001</v>
      </c>
      <c r="AF59" s="95">
        <v>4.2045935000000001E-3</v>
      </c>
      <c r="AG59" s="97">
        <v>0.1819362018</v>
      </c>
      <c r="AH59" s="95">
        <v>0.1709001131</v>
      </c>
      <c r="AI59" s="95">
        <v>0.19368495969999999</v>
      </c>
      <c r="AJ59" s="95">
        <v>1.1883051095999999</v>
      </c>
      <c r="AK59" s="95">
        <v>1.0558994058</v>
      </c>
      <c r="AL59" s="95">
        <v>1.3373139768</v>
      </c>
      <c r="AM59" s="95">
        <v>1.1610208999999999E-3</v>
      </c>
      <c r="AN59" s="95">
        <v>1.2632528942000001</v>
      </c>
      <c r="AO59" s="95">
        <v>1.0971163593</v>
      </c>
      <c r="AP59" s="95">
        <v>1.4545475155000001</v>
      </c>
      <c r="AQ59" s="95">
        <v>6.0798599999999998E-5</v>
      </c>
      <c r="AR59" s="95">
        <v>1.3592043074</v>
      </c>
      <c r="AS59" s="95">
        <v>1.1698609389000001</v>
      </c>
      <c r="AT59" s="95">
        <v>1.5791931229</v>
      </c>
      <c r="AU59" s="94" t="s">
        <v>28</v>
      </c>
      <c r="AV59" s="94" t="s">
        <v>28</v>
      </c>
      <c r="AW59" s="94">
        <v>3</v>
      </c>
      <c r="AX59" s="94" t="s">
        <v>231</v>
      </c>
      <c r="AY59" s="94" t="s">
        <v>232</v>
      </c>
      <c r="AZ59" s="94" t="s">
        <v>28</v>
      </c>
      <c r="BA59" s="94" t="s">
        <v>28</v>
      </c>
      <c r="BB59" s="94" t="s">
        <v>28</v>
      </c>
      <c r="BC59" s="106" t="s">
        <v>442</v>
      </c>
      <c r="BD59" s="107">
        <v>611</v>
      </c>
      <c r="BE59" s="107">
        <v>800</v>
      </c>
      <c r="BF59" s="107">
        <v>981</v>
      </c>
    </row>
    <row r="60" spans="1:93" x14ac:dyDescent="0.3">
      <c r="A60" s="9"/>
      <c r="B60" t="s">
        <v>89</v>
      </c>
      <c r="C60" s="94">
        <v>1310</v>
      </c>
      <c r="D60" s="104">
        <v>11899</v>
      </c>
      <c r="E60" s="105">
        <v>9.7723575699999995E-2</v>
      </c>
      <c r="F60" s="95">
        <v>8.7101509699999996E-2</v>
      </c>
      <c r="G60" s="95">
        <v>0.10964100710000001</v>
      </c>
      <c r="H60" s="95">
        <v>0.38258074850000001</v>
      </c>
      <c r="I60" s="97">
        <v>0.1100932852</v>
      </c>
      <c r="J60" s="95">
        <v>0.1042900865</v>
      </c>
      <c r="K60" s="95">
        <v>0.1162194015</v>
      </c>
      <c r="L60" s="95">
        <v>0.95002943279999996</v>
      </c>
      <c r="M60" s="95">
        <v>0.84676596500000001</v>
      </c>
      <c r="N60" s="95">
        <v>1.0658859243000001</v>
      </c>
      <c r="O60" s="104">
        <v>1640</v>
      </c>
      <c r="P60" s="104">
        <v>12276</v>
      </c>
      <c r="Q60" s="105">
        <v>0.1228537797</v>
      </c>
      <c r="R60" s="95">
        <v>0.1098455718</v>
      </c>
      <c r="S60" s="95">
        <v>0.13740245449999999</v>
      </c>
      <c r="T60" s="95">
        <v>0.31931795930000001</v>
      </c>
      <c r="U60" s="97">
        <v>0.13359400460000001</v>
      </c>
      <c r="V60" s="95">
        <v>0.12728230879999999</v>
      </c>
      <c r="W60" s="95">
        <v>0.14021868570000001</v>
      </c>
      <c r="X60" s="95">
        <v>1.0585143757</v>
      </c>
      <c r="Y60" s="95">
        <v>0.94643499890000005</v>
      </c>
      <c r="Z60" s="95">
        <v>1.1838664935000001</v>
      </c>
      <c r="AA60" s="104">
        <v>2197</v>
      </c>
      <c r="AB60" s="104">
        <v>12718</v>
      </c>
      <c r="AC60" s="105">
        <v>0.1617055241</v>
      </c>
      <c r="AD60" s="95">
        <v>0.14505069700000001</v>
      </c>
      <c r="AE60" s="95">
        <v>0.18027267059999999</v>
      </c>
      <c r="AF60" s="95">
        <v>6.0604020999999999E-3</v>
      </c>
      <c r="AG60" s="97">
        <v>0.1727472873</v>
      </c>
      <c r="AH60" s="95">
        <v>0.1656727848</v>
      </c>
      <c r="AI60" s="95">
        <v>0.1801238828</v>
      </c>
      <c r="AJ60" s="95">
        <v>1.1643946315</v>
      </c>
      <c r="AK60" s="95">
        <v>1.0444680466</v>
      </c>
      <c r="AL60" s="95">
        <v>1.2980912746</v>
      </c>
      <c r="AM60" s="95">
        <v>1.3474499999999999E-5</v>
      </c>
      <c r="AN60" s="95">
        <v>1.3162437857</v>
      </c>
      <c r="AO60" s="95">
        <v>1.1630415624999999</v>
      </c>
      <c r="AP60" s="95">
        <v>1.4896266472999999</v>
      </c>
      <c r="AQ60" s="95">
        <v>5.1278979999999999E-4</v>
      </c>
      <c r="AR60" s="95">
        <v>1.2571560020000001</v>
      </c>
      <c r="AS60" s="95">
        <v>1.1048809109</v>
      </c>
      <c r="AT60" s="95">
        <v>1.4304177018999999</v>
      </c>
      <c r="AU60" s="94" t="s">
        <v>28</v>
      </c>
      <c r="AV60" s="94" t="s">
        <v>28</v>
      </c>
      <c r="AW60" s="94" t="s">
        <v>28</v>
      </c>
      <c r="AX60" s="94" t="s">
        <v>231</v>
      </c>
      <c r="AY60" s="94" t="s">
        <v>232</v>
      </c>
      <c r="AZ60" s="94" t="s">
        <v>28</v>
      </c>
      <c r="BA60" s="94" t="s">
        <v>28</v>
      </c>
      <c r="BB60" s="94" t="s">
        <v>28</v>
      </c>
      <c r="BC60" s="106" t="s">
        <v>236</v>
      </c>
      <c r="BD60" s="107">
        <v>1310</v>
      </c>
      <c r="BE60" s="107">
        <v>1640</v>
      </c>
      <c r="BF60" s="107">
        <v>2197</v>
      </c>
    </row>
    <row r="61" spans="1:93" x14ac:dyDescent="0.3">
      <c r="A61" s="9"/>
      <c r="B61" t="s">
        <v>87</v>
      </c>
      <c r="C61" s="94">
        <v>1727</v>
      </c>
      <c r="D61" s="104">
        <v>14168</v>
      </c>
      <c r="E61" s="105">
        <v>0.1148200544</v>
      </c>
      <c r="F61" s="95">
        <v>0.10277030600000001</v>
      </c>
      <c r="G61" s="95">
        <v>0.1282826275</v>
      </c>
      <c r="H61" s="95">
        <v>5.1907501799999999E-2</v>
      </c>
      <c r="I61" s="97">
        <v>0.1218944099</v>
      </c>
      <c r="J61" s="95">
        <v>0.116278959</v>
      </c>
      <c r="K61" s="95">
        <v>0.12778104739999999</v>
      </c>
      <c r="L61" s="95">
        <v>1.1162345463000001</v>
      </c>
      <c r="M61" s="95">
        <v>0.99909172229999998</v>
      </c>
      <c r="N61" s="95">
        <v>1.2471122864999999</v>
      </c>
      <c r="O61" s="104">
        <v>2036</v>
      </c>
      <c r="P61" s="104">
        <v>14094</v>
      </c>
      <c r="Q61" s="105">
        <v>0.1367963908</v>
      </c>
      <c r="R61" s="95">
        <v>0.12269331310000001</v>
      </c>
      <c r="S61" s="95">
        <v>0.1525205576</v>
      </c>
      <c r="T61" s="95">
        <v>3.0686263000000002E-3</v>
      </c>
      <c r="U61" s="97">
        <v>0.14445863489999999</v>
      </c>
      <c r="V61" s="95">
        <v>0.1383181221</v>
      </c>
      <c r="W61" s="95">
        <v>0.1508717504</v>
      </c>
      <c r="X61" s="95">
        <v>1.1786446175</v>
      </c>
      <c r="Y61" s="95">
        <v>1.0571317875999999</v>
      </c>
      <c r="Z61" s="95">
        <v>1.3141248334</v>
      </c>
      <c r="AA61" s="104">
        <v>2419</v>
      </c>
      <c r="AB61" s="104">
        <v>14042</v>
      </c>
      <c r="AC61" s="105">
        <v>0.16609056210000001</v>
      </c>
      <c r="AD61" s="95">
        <v>0.1492178945</v>
      </c>
      <c r="AE61" s="95">
        <v>0.1848710902</v>
      </c>
      <c r="AF61" s="95">
        <v>1.0596207000000001E-3</v>
      </c>
      <c r="AG61" s="97">
        <v>0.17226890759999999</v>
      </c>
      <c r="AH61" s="95">
        <v>0.16553894829999999</v>
      </c>
      <c r="AI61" s="95">
        <v>0.17927247230000001</v>
      </c>
      <c r="AJ61" s="95">
        <v>1.1959700202000001</v>
      </c>
      <c r="AK61" s="95">
        <v>1.0744748285000001</v>
      </c>
      <c r="AL61" s="95">
        <v>1.331203162</v>
      </c>
      <c r="AM61" s="95">
        <v>1.4656938E-3</v>
      </c>
      <c r="AN61" s="95">
        <v>1.2141443293</v>
      </c>
      <c r="AO61" s="95">
        <v>1.0773425034999999</v>
      </c>
      <c r="AP61" s="95">
        <v>1.368317362</v>
      </c>
      <c r="AQ61" s="95">
        <v>5.1272067999999999E-3</v>
      </c>
      <c r="AR61" s="95">
        <v>1.1913980663999999</v>
      </c>
      <c r="AS61" s="95">
        <v>1.0538958997000001</v>
      </c>
      <c r="AT61" s="95">
        <v>1.3468401887999999</v>
      </c>
      <c r="AU61" s="94" t="s">
        <v>28</v>
      </c>
      <c r="AV61" s="94">
        <v>2</v>
      </c>
      <c r="AW61" s="94">
        <v>3</v>
      </c>
      <c r="AX61" s="94" t="s">
        <v>28</v>
      </c>
      <c r="AY61" s="94" t="s">
        <v>232</v>
      </c>
      <c r="AZ61" s="94" t="s">
        <v>28</v>
      </c>
      <c r="BA61" s="94" t="s">
        <v>28</v>
      </c>
      <c r="BB61" s="94" t="s">
        <v>28</v>
      </c>
      <c r="BC61" s="106" t="s">
        <v>443</v>
      </c>
      <c r="BD61" s="107">
        <v>1727</v>
      </c>
      <c r="BE61" s="107">
        <v>2036</v>
      </c>
      <c r="BF61" s="107">
        <v>2419</v>
      </c>
    </row>
    <row r="62" spans="1:93" x14ac:dyDescent="0.3">
      <c r="A62" s="9"/>
      <c r="B62" t="s">
        <v>90</v>
      </c>
      <c r="C62" s="94">
        <v>1232</v>
      </c>
      <c r="D62" s="104">
        <v>11962</v>
      </c>
      <c r="E62" s="105">
        <v>9.7577799100000001E-2</v>
      </c>
      <c r="F62" s="95">
        <v>8.6987728700000003E-2</v>
      </c>
      <c r="G62" s="95">
        <v>0.1094571271</v>
      </c>
      <c r="H62" s="95">
        <v>0.36810381279999999</v>
      </c>
      <c r="I62" s="97">
        <v>0.1029928106</v>
      </c>
      <c r="J62" s="95">
        <v>9.7399349199999999E-2</v>
      </c>
      <c r="K62" s="95">
        <v>0.1089074939</v>
      </c>
      <c r="L62" s="95">
        <v>0.94861225140000005</v>
      </c>
      <c r="M62" s="95">
        <v>0.84565983170000003</v>
      </c>
      <c r="N62" s="95">
        <v>1.0640983169</v>
      </c>
      <c r="O62" s="104">
        <v>1420</v>
      </c>
      <c r="P62" s="104">
        <v>11742</v>
      </c>
      <c r="Q62" s="105">
        <v>0.1154734244</v>
      </c>
      <c r="R62" s="95">
        <v>0.1031602703</v>
      </c>
      <c r="S62" s="95">
        <v>0.12925626979999999</v>
      </c>
      <c r="T62" s="95">
        <v>0.92952540530000005</v>
      </c>
      <c r="U62" s="97">
        <v>0.1209334015</v>
      </c>
      <c r="V62" s="95">
        <v>0.1148041863</v>
      </c>
      <c r="W62" s="95">
        <v>0.12738984580000001</v>
      </c>
      <c r="X62" s="95">
        <v>0.9949248611</v>
      </c>
      <c r="Y62" s="95">
        <v>0.88883410350000003</v>
      </c>
      <c r="Z62" s="95">
        <v>1.1136785541000001</v>
      </c>
      <c r="AA62" s="104">
        <v>1677</v>
      </c>
      <c r="AB62" s="104">
        <v>11826</v>
      </c>
      <c r="AC62" s="105">
        <v>0.1361368442</v>
      </c>
      <c r="AD62" s="95">
        <v>0.1219103815</v>
      </c>
      <c r="AE62" s="95">
        <v>0.15202347920000001</v>
      </c>
      <c r="AF62" s="95">
        <v>0.72360923460000004</v>
      </c>
      <c r="AG62" s="97">
        <v>0.14180618980000001</v>
      </c>
      <c r="AH62" s="95">
        <v>0.13517906239999999</v>
      </c>
      <c r="AI62" s="95">
        <v>0.14875821080000001</v>
      </c>
      <c r="AJ62" s="95">
        <v>0.98028197530000005</v>
      </c>
      <c r="AK62" s="95">
        <v>0.87784133900000005</v>
      </c>
      <c r="AL62" s="95">
        <v>1.0946770315000001</v>
      </c>
      <c r="AM62" s="95">
        <v>1.04311905E-2</v>
      </c>
      <c r="AN62" s="95">
        <v>1.1789452417999999</v>
      </c>
      <c r="AO62" s="95">
        <v>1.0394005156999999</v>
      </c>
      <c r="AP62" s="95">
        <v>1.3372245464000001</v>
      </c>
      <c r="AQ62" s="95">
        <v>1.0932931999999999E-2</v>
      </c>
      <c r="AR62" s="95">
        <v>1.1833985335999999</v>
      </c>
      <c r="AS62" s="95">
        <v>1.0394592463000001</v>
      </c>
      <c r="AT62" s="95">
        <v>1.347269837</v>
      </c>
      <c r="AU62" s="94" t="s">
        <v>28</v>
      </c>
      <c r="AV62" s="94" t="s">
        <v>28</v>
      </c>
      <c r="AW62" s="94" t="s">
        <v>28</v>
      </c>
      <c r="AX62" s="94" t="s">
        <v>28</v>
      </c>
      <c r="AY62" s="94" t="s">
        <v>28</v>
      </c>
      <c r="AZ62" s="94" t="s">
        <v>28</v>
      </c>
      <c r="BA62" s="94" t="s">
        <v>28</v>
      </c>
      <c r="BB62" s="94" t="s">
        <v>28</v>
      </c>
      <c r="BC62" s="106" t="s">
        <v>28</v>
      </c>
      <c r="BD62" s="107">
        <v>1232</v>
      </c>
      <c r="BE62" s="107">
        <v>1420</v>
      </c>
      <c r="BF62" s="107">
        <v>1677</v>
      </c>
    </row>
    <row r="63" spans="1:93" x14ac:dyDescent="0.3">
      <c r="A63" s="9"/>
      <c r="B63" t="s">
        <v>92</v>
      </c>
      <c r="C63" s="94">
        <v>1282</v>
      </c>
      <c r="D63" s="104">
        <v>8754</v>
      </c>
      <c r="E63" s="105">
        <v>0.12957204510000001</v>
      </c>
      <c r="F63" s="95">
        <v>0.1155440853</v>
      </c>
      <c r="G63" s="95">
        <v>0.14530310939999999</v>
      </c>
      <c r="H63" s="95">
        <v>7.8689099999999998E-5</v>
      </c>
      <c r="I63" s="97">
        <v>0.14644733839999999</v>
      </c>
      <c r="J63" s="95">
        <v>0.13864628649999999</v>
      </c>
      <c r="K63" s="95">
        <v>0.15468732299999999</v>
      </c>
      <c r="L63" s="95">
        <v>1.2596474872000001</v>
      </c>
      <c r="M63" s="95">
        <v>1.1232732848</v>
      </c>
      <c r="N63" s="95">
        <v>1.4125785893</v>
      </c>
      <c r="O63" s="104">
        <v>1416</v>
      </c>
      <c r="P63" s="104">
        <v>9043</v>
      </c>
      <c r="Q63" s="105">
        <v>0.14150613270000001</v>
      </c>
      <c r="R63" s="95">
        <v>0.12641982769999999</v>
      </c>
      <c r="S63" s="95">
        <v>0.15839276120000001</v>
      </c>
      <c r="T63" s="95">
        <v>5.6877119999999999E-4</v>
      </c>
      <c r="U63" s="97">
        <v>0.15658520400000001</v>
      </c>
      <c r="V63" s="95">
        <v>0.14863815189999999</v>
      </c>
      <c r="W63" s="95">
        <v>0.1649571514</v>
      </c>
      <c r="X63" s="95">
        <v>1.2192239918000001</v>
      </c>
      <c r="Y63" s="95">
        <v>1.0892396255000001</v>
      </c>
      <c r="Z63" s="95">
        <v>1.3647200370000001</v>
      </c>
      <c r="AA63" s="104">
        <v>1749</v>
      </c>
      <c r="AB63" s="104">
        <v>9342</v>
      </c>
      <c r="AC63" s="105">
        <v>0.17475826790000001</v>
      </c>
      <c r="AD63" s="95">
        <v>0.15655704200000001</v>
      </c>
      <c r="AE63" s="95">
        <v>0.19507555709999999</v>
      </c>
      <c r="AF63" s="95">
        <v>4.2095499999999997E-5</v>
      </c>
      <c r="AG63" s="97">
        <v>0.18721901090000001</v>
      </c>
      <c r="AH63" s="95">
        <v>0.1786473267</v>
      </c>
      <c r="AI63" s="95">
        <v>0.19620197349999999</v>
      </c>
      <c r="AJ63" s="95">
        <v>1.2583836581000001</v>
      </c>
      <c r="AK63" s="95">
        <v>1.1273219036</v>
      </c>
      <c r="AL63" s="95">
        <v>1.404682572</v>
      </c>
      <c r="AM63" s="95">
        <v>9.9073010000000003E-4</v>
      </c>
      <c r="AN63" s="95">
        <v>1.2349872372999999</v>
      </c>
      <c r="AO63" s="95">
        <v>1.0892014503</v>
      </c>
      <c r="AP63" s="95">
        <v>1.4002859398</v>
      </c>
      <c r="AQ63" s="95">
        <v>0.1820485084</v>
      </c>
      <c r="AR63" s="95">
        <v>1.0921038758999999</v>
      </c>
      <c r="AS63" s="95">
        <v>0.95954437280000004</v>
      </c>
      <c r="AT63" s="95">
        <v>1.2429762599</v>
      </c>
      <c r="AU63" s="94">
        <v>1</v>
      </c>
      <c r="AV63" s="94">
        <v>2</v>
      </c>
      <c r="AW63" s="94">
        <v>3</v>
      </c>
      <c r="AX63" s="94" t="s">
        <v>28</v>
      </c>
      <c r="AY63" s="94" t="s">
        <v>232</v>
      </c>
      <c r="AZ63" s="94" t="s">
        <v>28</v>
      </c>
      <c r="BA63" s="94" t="s">
        <v>28</v>
      </c>
      <c r="BB63" s="94" t="s">
        <v>28</v>
      </c>
      <c r="BC63" s="106" t="s">
        <v>237</v>
      </c>
      <c r="BD63" s="107">
        <v>1282</v>
      </c>
      <c r="BE63" s="107">
        <v>1416</v>
      </c>
      <c r="BF63" s="107">
        <v>1749</v>
      </c>
    </row>
    <row r="64" spans="1:93" x14ac:dyDescent="0.3">
      <c r="A64" s="9"/>
      <c r="B64" t="s">
        <v>95</v>
      </c>
      <c r="C64" s="94">
        <v>546</v>
      </c>
      <c r="D64" s="104">
        <v>5269</v>
      </c>
      <c r="E64" s="105">
        <v>9.1181975999999998E-2</v>
      </c>
      <c r="F64" s="95">
        <v>7.9915134099999993E-2</v>
      </c>
      <c r="G64" s="95">
        <v>0.1040372745</v>
      </c>
      <c r="H64" s="95">
        <v>7.3231286899999998E-2</v>
      </c>
      <c r="I64" s="97">
        <v>0.1036249763</v>
      </c>
      <c r="J64" s="95">
        <v>9.5287598299999998E-2</v>
      </c>
      <c r="K64" s="95">
        <v>0.1126918497</v>
      </c>
      <c r="L64" s="95">
        <v>0.88643462260000006</v>
      </c>
      <c r="M64" s="95">
        <v>0.7769029019</v>
      </c>
      <c r="N64" s="95">
        <v>1.0114086821999999</v>
      </c>
      <c r="O64" s="104">
        <v>704</v>
      </c>
      <c r="P64" s="104">
        <v>5426</v>
      </c>
      <c r="Q64" s="105">
        <v>0.1166778307</v>
      </c>
      <c r="R64" s="95">
        <v>0.10295640020000001</v>
      </c>
      <c r="S64" s="95">
        <v>0.1322279737</v>
      </c>
      <c r="T64" s="95">
        <v>0.9339771375</v>
      </c>
      <c r="U64" s="97">
        <v>0.12974566900000001</v>
      </c>
      <c r="V64" s="95">
        <v>0.120506925</v>
      </c>
      <c r="W64" s="95">
        <v>0.13969270750000001</v>
      </c>
      <c r="X64" s="95">
        <v>1.005302087</v>
      </c>
      <c r="Y64" s="95">
        <v>0.88707754790000004</v>
      </c>
      <c r="Z64" s="95">
        <v>1.1392829054</v>
      </c>
      <c r="AA64" s="104">
        <v>808</v>
      </c>
      <c r="AB64" s="104">
        <v>5386</v>
      </c>
      <c r="AC64" s="105">
        <v>0.1364806492</v>
      </c>
      <c r="AD64" s="95">
        <v>0.12082306249999999</v>
      </c>
      <c r="AE64" s="95">
        <v>0.154167319</v>
      </c>
      <c r="AF64" s="95">
        <v>0.7796688544</v>
      </c>
      <c r="AG64" s="97">
        <v>0.15001856669999999</v>
      </c>
      <c r="AH64" s="95">
        <v>0.1400231508</v>
      </c>
      <c r="AI64" s="95">
        <v>0.16072749550000001</v>
      </c>
      <c r="AJ64" s="95">
        <v>0.98275761569999998</v>
      </c>
      <c r="AK64" s="95">
        <v>0.87001186939999997</v>
      </c>
      <c r="AL64" s="95">
        <v>1.1101142008</v>
      </c>
      <c r="AM64" s="95">
        <v>3.5968348400000003E-2</v>
      </c>
      <c r="AN64" s="95">
        <v>1.1697222034999999</v>
      </c>
      <c r="AO64" s="95">
        <v>1.0103172321</v>
      </c>
      <c r="AP64" s="95">
        <v>1.3542776366</v>
      </c>
      <c r="AQ64" s="95">
        <v>1.7877968E-3</v>
      </c>
      <c r="AR64" s="95">
        <v>1.2796150715000001</v>
      </c>
      <c r="AS64" s="95">
        <v>1.0961899898</v>
      </c>
      <c r="AT64" s="95">
        <v>1.4937326071000001</v>
      </c>
      <c r="AU64" s="94" t="s">
        <v>28</v>
      </c>
      <c r="AV64" s="94" t="s">
        <v>28</v>
      </c>
      <c r="AW64" s="94" t="s">
        <v>28</v>
      </c>
      <c r="AX64" s="94" t="s">
        <v>231</v>
      </c>
      <c r="AY64" s="94" t="s">
        <v>28</v>
      </c>
      <c r="AZ64" s="94" t="s">
        <v>28</v>
      </c>
      <c r="BA64" s="94" t="s">
        <v>28</v>
      </c>
      <c r="BB64" s="94" t="s">
        <v>28</v>
      </c>
      <c r="BC64" s="106" t="s">
        <v>439</v>
      </c>
      <c r="BD64" s="107">
        <v>546</v>
      </c>
      <c r="BE64" s="107">
        <v>704</v>
      </c>
      <c r="BF64" s="107">
        <v>808</v>
      </c>
    </row>
    <row r="65" spans="1:93" x14ac:dyDescent="0.3">
      <c r="A65" s="9"/>
      <c r="B65" t="s">
        <v>94</v>
      </c>
      <c r="C65" s="94">
        <v>974</v>
      </c>
      <c r="D65" s="104">
        <v>6825</v>
      </c>
      <c r="E65" s="105">
        <v>0.14057574749999999</v>
      </c>
      <c r="F65" s="95">
        <v>0.1247944002</v>
      </c>
      <c r="G65" s="95">
        <v>0.1583527847</v>
      </c>
      <c r="H65" s="95">
        <v>2.7336333000000002E-7</v>
      </c>
      <c r="I65" s="97">
        <v>0.14271062270000001</v>
      </c>
      <c r="J65" s="95">
        <v>0.13402383609999999</v>
      </c>
      <c r="K65" s="95">
        <v>0.1519604454</v>
      </c>
      <c r="L65" s="95">
        <v>1.3666210715</v>
      </c>
      <c r="M65" s="95">
        <v>1.2132011384000001</v>
      </c>
      <c r="N65" s="95">
        <v>1.5394423018000001</v>
      </c>
      <c r="O65" s="104">
        <v>1117</v>
      </c>
      <c r="P65" s="104">
        <v>7402</v>
      </c>
      <c r="Q65" s="105">
        <v>0.14971427200000001</v>
      </c>
      <c r="R65" s="95">
        <v>0.1332676726</v>
      </c>
      <c r="S65" s="95">
        <v>0.16819055050000001</v>
      </c>
      <c r="T65" s="95">
        <v>1.8017E-5</v>
      </c>
      <c r="U65" s="97">
        <v>0.15090516079999999</v>
      </c>
      <c r="V65" s="95">
        <v>0.14231000990000001</v>
      </c>
      <c r="W65" s="95">
        <v>0.1600194362</v>
      </c>
      <c r="X65" s="95">
        <v>1.2899457347000001</v>
      </c>
      <c r="Y65" s="95">
        <v>1.1482410036999999</v>
      </c>
      <c r="Z65" s="95">
        <v>1.4491382847000001</v>
      </c>
      <c r="AA65" s="104">
        <v>1367</v>
      </c>
      <c r="AB65" s="104">
        <v>7314</v>
      </c>
      <c r="AC65" s="105">
        <v>0.1804178491</v>
      </c>
      <c r="AD65" s="95">
        <v>0.16110614679999999</v>
      </c>
      <c r="AE65" s="95">
        <v>0.20204443420000001</v>
      </c>
      <c r="AF65" s="95">
        <v>5.8807271999999999E-6</v>
      </c>
      <c r="AG65" s="97">
        <v>0.1869018321</v>
      </c>
      <c r="AH65" s="95">
        <v>0.17725205890000001</v>
      </c>
      <c r="AI65" s="95">
        <v>0.1970769483</v>
      </c>
      <c r="AJ65" s="95">
        <v>1.2991366629000001</v>
      </c>
      <c r="AK65" s="95">
        <v>1.1600786893999999</v>
      </c>
      <c r="AL65" s="95">
        <v>1.4548634367</v>
      </c>
      <c r="AM65" s="95">
        <v>5.481194E-3</v>
      </c>
      <c r="AN65" s="95">
        <v>1.2050811638000001</v>
      </c>
      <c r="AO65" s="95">
        <v>1.0564342933999999</v>
      </c>
      <c r="AP65" s="95">
        <v>1.3746435725999999</v>
      </c>
      <c r="AQ65" s="95">
        <v>0.3657465553</v>
      </c>
      <c r="AR65" s="95">
        <v>1.065007831</v>
      </c>
      <c r="AS65" s="95">
        <v>0.92913735779999995</v>
      </c>
      <c r="AT65" s="95">
        <v>1.2207470408000001</v>
      </c>
      <c r="AU65" s="94">
        <v>1</v>
      </c>
      <c r="AV65" s="94">
        <v>2</v>
      </c>
      <c r="AW65" s="94">
        <v>3</v>
      </c>
      <c r="AX65" s="94" t="s">
        <v>28</v>
      </c>
      <c r="AY65" s="94" t="s">
        <v>28</v>
      </c>
      <c r="AZ65" s="94" t="s">
        <v>28</v>
      </c>
      <c r="BA65" s="94" t="s">
        <v>28</v>
      </c>
      <c r="BB65" s="94" t="s">
        <v>28</v>
      </c>
      <c r="BC65" s="106" t="s">
        <v>234</v>
      </c>
      <c r="BD65" s="107">
        <v>974</v>
      </c>
      <c r="BE65" s="107">
        <v>1117</v>
      </c>
      <c r="BF65" s="107">
        <v>1367</v>
      </c>
    </row>
    <row r="66" spans="1:93" x14ac:dyDescent="0.3">
      <c r="A66" s="9"/>
      <c r="B66" t="s">
        <v>93</v>
      </c>
      <c r="C66" s="94">
        <v>718</v>
      </c>
      <c r="D66" s="104">
        <v>7214</v>
      </c>
      <c r="E66" s="105">
        <v>9.6094789700000002E-2</v>
      </c>
      <c r="F66" s="95">
        <v>8.4746921000000003E-2</v>
      </c>
      <c r="G66" s="95">
        <v>0.1089621724</v>
      </c>
      <c r="H66" s="95">
        <v>0.28838781660000001</v>
      </c>
      <c r="I66" s="97">
        <v>9.9528694200000004E-2</v>
      </c>
      <c r="J66" s="95">
        <v>9.2508522999999995E-2</v>
      </c>
      <c r="K66" s="95">
        <v>0.1070816034</v>
      </c>
      <c r="L66" s="95">
        <v>0.93419502889999995</v>
      </c>
      <c r="M66" s="95">
        <v>0.82387559700000002</v>
      </c>
      <c r="N66" s="95">
        <v>1.0592865658999999</v>
      </c>
      <c r="O66" s="104">
        <v>863</v>
      </c>
      <c r="P66" s="104">
        <v>7128</v>
      </c>
      <c r="Q66" s="105">
        <v>0.1169284811</v>
      </c>
      <c r="R66" s="95">
        <v>0.1035722967</v>
      </c>
      <c r="S66" s="95">
        <v>0.13200701470000001</v>
      </c>
      <c r="T66" s="95">
        <v>0.90438344159999995</v>
      </c>
      <c r="U66" s="97">
        <v>0.1210718294</v>
      </c>
      <c r="V66" s="95">
        <v>0.1132577337</v>
      </c>
      <c r="W66" s="95">
        <v>0.1294250502</v>
      </c>
      <c r="X66" s="95">
        <v>1.0074617034</v>
      </c>
      <c r="Y66" s="95">
        <v>0.89238414349999995</v>
      </c>
      <c r="Z66" s="95">
        <v>1.1373791109</v>
      </c>
      <c r="AA66" s="104">
        <v>1014</v>
      </c>
      <c r="AB66" s="104">
        <v>7349</v>
      </c>
      <c r="AC66" s="105">
        <v>0.13529568619999999</v>
      </c>
      <c r="AD66" s="95">
        <v>0.1202098873</v>
      </c>
      <c r="AE66" s="95">
        <v>0.15227468490000001</v>
      </c>
      <c r="AF66" s="95">
        <v>0.6650778866</v>
      </c>
      <c r="AG66" s="97">
        <v>0.1379779562</v>
      </c>
      <c r="AH66" s="95">
        <v>0.12974147089999999</v>
      </c>
      <c r="AI66" s="95">
        <v>0.14673732510000001</v>
      </c>
      <c r="AJ66" s="95">
        <v>0.97422504009999999</v>
      </c>
      <c r="AK66" s="95">
        <v>0.86559657249999999</v>
      </c>
      <c r="AL66" s="95">
        <v>1.0964858905999999</v>
      </c>
      <c r="AM66" s="95">
        <v>4.1382053100000003E-2</v>
      </c>
      <c r="AN66" s="95">
        <v>1.1570806781</v>
      </c>
      <c r="AO66" s="95">
        <v>1.0057185554000001</v>
      </c>
      <c r="AP66" s="95">
        <v>1.3312230232</v>
      </c>
      <c r="AQ66" s="95">
        <v>8.5632785000000003E-3</v>
      </c>
      <c r="AR66" s="95">
        <v>1.2168035478999999</v>
      </c>
      <c r="AS66" s="95">
        <v>1.0512052231</v>
      </c>
      <c r="AT66" s="95">
        <v>1.4084888865</v>
      </c>
      <c r="AU66" s="94" t="s">
        <v>28</v>
      </c>
      <c r="AV66" s="94" t="s">
        <v>28</v>
      </c>
      <c r="AW66" s="94" t="s">
        <v>28</v>
      </c>
      <c r="AX66" s="94" t="s">
        <v>28</v>
      </c>
      <c r="AY66" s="94" t="s">
        <v>28</v>
      </c>
      <c r="AZ66" s="94" t="s">
        <v>28</v>
      </c>
      <c r="BA66" s="94" t="s">
        <v>28</v>
      </c>
      <c r="BB66" s="94" t="s">
        <v>28</v>
      </c>
      <c r="BC66" s="106" t="s">
        <v>28</v>
      </c>
      <c r="BD66" s="107">
        <v>718</v>
      </c>
      <c r="BE66" s="107">
        <v>863</v>
      </c>
      <c r="BF66" s="107">
        <v>1014</v>
      </c>
      <c r="BQ66" s="46"/>
      <c r="CC66" s="4"/>
      <c r="CO66" s="4"/>
    </row>
    <row r="67" spans="1:93" x14ac:dyDescent="0.3">
      <c r="A67" s="9"/>
      <c r="B67" t="s">
        <v>133</v>
      </c>
      <c r="C67" s="94">
        <v>906</v>
      </c>
      <c r="D67" s="104">
        <v>9276</v>
      </c>
      <c r="E67" s="105">
        <v>9.8855525799999996E-2</v>
      </c>
      <c r="F67" s="95">
        <v>8.7596055300000003E-2</v>
      </c>
      <c r="G67" s="95">
        <v>0.1115622725</v>
      </c>
      <c r="H67" s="95">
        <v>0.51943913949999998</v>
      </c>
      <c r="I67" s="97">
        <v>9.7671410099999995E-2</v>
      </c>
      <c r="J67" s="95">
        <v>9.1514135299999994E-2</v>
      </c>
      <c r="K67" s="95">
        <v>0.10424296</v>
      </c>
      <c r="L67" s="95">
        <v>0.96103379879999995</v>
      </c>
      <c r="M67" s="95">
        <v>0.85157373930000002</v>
      </c>
      <c r="N67" s="95">
        <v>1.0845636964000001</v>
      </c>
      <c r="O67" s="104">
        <v>1018</v>
      </c>
      <c r="P67" s="104">
        <v>8549</v>
      </c>
      <c r="Q67" s="105">
        <v>0.11738720330000001</v>
      </c>
      <c r="R67" s="95">
        <v>0.1043148539</v>
      </c>
      <c r="S67" s="95">
        <v>0.13209773089999999</v>
      </c>
      <c r="T67" s="95">
        <v>0.85055521670000001</v>
      </c>
      <c r="U67" s="97">
        <v>0.11907825480000001</v>
      </c>
      <c r="V67" s="95">
        <v>0.1119835262</v>
      </c>
      <c r="W67" s="95">
        <v>0.12662247060000001</v>
      </c>
      <c r="X67" s="95">
        <v>1.0114140771</v>
      </c>
      <c r="Y67" s="95">
        <v>0.89878205389999999</v>
      </c>
      <c r="Z67" s="95">
        <v>1.1381607264</v>
      </c>
      <c r="AA67" s="104">
        <v>1175</v>
      </c>
      <c r="AB67" s="104">
        <v>8693</v>
      </c>
      <c r="AC67" s="105">
        <v>0.1324441948</v>
      </c>
      <c r="AD67" s="95">
        <v>0.11799550960000001</v>
      </c>
      <c r="AE67" s="95">
        <v>0.14866213810000001</v>
      </c>
      <c r="AF67" s="95">
        <v>0.42111579319999998</v>
      </c>
      <c r="AG67" s="97">
        <v>0.1351662257</v>
      </c>
      <c r="AH67" s="95">
        <v>0.12765448730000001</v>
      </c>
      <c r="AI67" s="95">
        <v>0.143119987</v>
      </c>
      <c r="AJ67" s="95">
        <v>0.95369227710000004</v>
      </c>
      <c r="AK67" s="95">
        <v>0.84965148049999994</v>
      </c>
      <c r="AL67" s="95">
        <v>1.0704729882999999</v>
      </c>
      <c r="AM67" s="95">
        <v>7.9878242700000004E-2</v>
      </c>
      <c r="AN67" s="95">
        <v>1.1282677424000001</v>
      </c>
      <c r="AO67" s="95">
        <v>0.98573075219999995</v>
      </c>
      <c r="AP67" s="95">
        <v>1.2914156282</v>
      </c>
      <c r="AQ67" s="95">
        <v>1.57543606E-2</v>
      </c>
      <c r="AR67" s="95">
        <v>1.1874622312000001</v>
      </c>
      <c r="AS67" s="95">
        <v>1.0328774694</v>
      </c>
      <c r="AT67" s="95">
        <v>1.3651827949999999</v>
      </c>
      <c r="AU67" s="94" t="s">
        <v>28</v>
      </c>
      <c r="AV67" s="94" t="s">
        <v>28</v>
      </c>
      <c r="AW67" s="94" t="s">
        <v>28</v>
      </c>
      <c r="AX67" s="94" t="s">
        <v>28</v>
      </c>
      <c r="AY67" s="94" t="s">
        <v>28</v>
      </c>
      <c r="AZ67" s="94" t="s">
        <v>28</v>
      </c>
      <c r="BA67" s="94" t="s">
        <v>28</v>
      </c>
      <c r="BB67" s="94" t="s">
        <v>28</v>
      </c>
      <c r="BC67" s="106" t="s">
        <v>28</v>
      </c>
      <c r="BD67" s="107">
        <v>906</v>
      </c>
      <c r="BE67" s="107">
        <v>1018</v>
      </c>
      <c r="BF67" s="107">
        <v>1175</v>
      </c>
      <c r="BQ67" s="46"/>
    </row>
    <row r="68" spans="1:93" x14ac:dyDescent="0.3">
      <c r="A68" s="9"/>
      <c r="B68" t="s">
        <v>96</v>
      </c>
      <c r="C68" s="94">
        <v>1616</v>
      </c>
      <c r="D68" s="104">
        <v>11148</v>
      </c>
      <c r="E68" s="105">
        <v>0.1483445307</v>
      </c>
      <c r="F68" s="95">
        <v>0.13260357219999999</v>
      </c>
      <c r="G68" s="95">
        <v>0.16595404959999999</v>
      </c>
      <c r="H68" s="95">
        <v>1.5815859999999999E-10</v>
      </c>
      <c r="I68" s="97">
        <v>0.144958737</v>
      </c>
      <c r="J68" s="95">
        <v>0.13806066680000001</v>
      </c>
      <c r="K68" s="95">
        <v>0.15220146270000001</v>
      </c>
      <c r="L68" s="95">
        <v>1.4421460679</v>
      </c>
      <c r="M68" s="95">
        <v>1.2891187786</v>
      </c>
      <c r="N68" s="95">
        <v>1.6133387518</v>
      </c>
      <c r="O68" s="104">
        <v>2061</v>
      </c>
      <c r="P68" s="104">
        <v>12283</v>
      </c>
      <c r="Q68" s="105">
        <v>0.17463623910000001</v>
      </c>
      <c r="R68" s="95">
        <v>0.15659117110000001</v>
      </c>
      <c r="S68" s="95">
        <v>0.1947607633</v>
      </c>
      <c r="T68" s="95">
        <v>2.1003109999999999E-13</v>
      </c>
      <c r="U68" s="97">
        <v>0.16779288449999999</v>
      </c>
      <c r="V68" s="95">
        <v>0.16070296119999999</v>
      </c>
      <c r="W68" s="95">
        <v>0.1751956023</v>
      </c>
      <c r="X68" s="95">
        <v>1.5046746633000001</v>
      </c>
      <c r="Y68" s="95">
        <v>1.3491974454</v>
      </c>
      <c r="Z68" s="95">
        <v>1.6780685809</v>
      </c>
      <c r="AA68" s="104">
        <v>2427</v>
      </c>
      <c r="AB68" s="104">
        <v>12585</v>
      </c>
      <c r="AC68" s="105">
        <v>0.19446998339999999</v>
      </c>
      <c r="AD68" s="95">
        <v>0.1746860901</v>
      </c>
      <c r="AE68" s="95">
        <v>0.2164944811</v>
      </c>
      <c r="AF68" s="95">
        <v>7.6993840000000004E-10</v>
      </c>
      <c r="AG68" s="97">
        <v>0.19284862929999999</v>
      </c>
      <c r="AH68" s="95">
        <v>0.185326872</v>
      </c>
      <c r="AI68" s="95">
        <v>0.200675668</v>
      </c>
      <c r="AJ68" s="95">
        <v>1.4003220111000001</v>
      </c>
      <c r="AK68" s="95">
        <v>1.2578639272000001</v>
      </c>
      <c r="AL68" s="95">
        <v>1.5589140387</v>
      </c>
      <c r="AM68" s="95">
        <v>7.8739585400000006E-2</v>
      </c>
      <c r="AN68" s="95">
        <v>1.1135717558</v>
      </c>
      <c r="AO68" s="95">
        <v>0.98772093930000004</v>
      </c>
      <c r="AP68" s="95">
        <v>1.2554578991000001</v>
      </c>
      <c r="AQ68" s="95">
        <v>9.9366266999999994E-3</v>
      </c>
      <c r="AR68" s="95">
        <v>1.1772340931</v>
      </c>
      <c r="AS68" s="95">
        <v>1.0398934440000001</v>
      </c>
      <c r="AT68" s="95">
        <v>1.3327135755999999</v>
      </c>
      <c r="AU68" s="94">
        <v>1</v>
      </c>
      <c r="AV68" s="94">
        <v>2</v>
      </c>
      <c r="AW68" s="94">
        <v>3</v>
      </c>
      <c r="AX68" s="94" t="s">
        <v>28</v>
      </c>
      <c r="AY68" s="94" t="s">
        <v>28</v>
      </c>
      <c r="AZ68" s="94" t="s">
        <v>28</v>
      </c>
      <c r="BA68" s="94" t="s">
        <v>28</v>
      </c>
      <c r="BB68" s="94" t="s">
        <v>28</v>
      </c>
      <c r="BC68" s="106" t="s">
        <v>234</v>
      </c>
      <c r="BD68" s="107">
        <v>1616</v>
      </c>
      <c r="BE68" s="107">
        <v>2061</v>
      </c>
      <c r="BF68" s="107">
        <v>2427</v>
      </c>
    </row>
    <row r="69" spans="1:93" s="3" customFormat="1" x14ac:dyDescent="0.3">
      <c r="A69" s="9"/>
      <c r="B69" s="3" t="s">
        <v>185</v>
      </c>
      <c r="C69" s="100">
        <v>723</v>
      </c>
      <c r="D69" s="101">
        <v>7654</v>
      </c>
      <c r="E69" s="96">
        <v>8.6762351900000007E-2</v>
      </c>
      <c r="F69" s="102">
        <v>7.6383329700000002E-2</v>
      </c>
      <c r="G69" s="102">
        <v>9.8551683000000001E-2</v>
      </c>
      <c r="H69" s="102">
        <v>8.8255127999999992E-3</v>
      </c>
      <c r="I69" s="103">
        <v>9.4460412899999999E-2</v>
      </c>
      <c r="J69" s="102">
        <v>8.78199759E-2</v>
      </c>
      <c r="K69" s="102">
        <v>0.10160296119999999</v>
      </c>
      <c r="L69" s="102">
        <v>0.84346880840000005</v>
      </c>
      <c r="M69" s="102">
        <v>0.7425681153</v>
      </c>
      <c r="N69" s="102">
        <v>0.95807996080000002</v>
      </c>
      <c r="O69" s="101">
        <v>987</v>
      </c>
      <c r="P69" s="101">
        <v>7640</v>
      </c>
      <c r="Q69" s="96">
        <v>0.118581478</v>
      </c>
      <c r="R69" s="102">
        <v>0.1051445679</v>
      </c>
      <c r="S69" s="102">
        <v>0.13373555279999999</v>
      </c>
      <c r="T69" s="102">
        <v>0.7263911716</v>
      </c>
      <c r="U69" s="103">
        <v>0.1291884817</v>
      </c>
      <c r="V69" s="102">
        <v>0.1213751418</v>
      </c>
      <c r="W69" s="102">
        <v>0.13750479339999999</v>
      </c>
      <c r="X69" s="102">
        <v>1.0217040082</v>
      </c>
      <c r="Y69" s="102">
        <v>0.90593091189999997</v>
      </c>
      <c r="Z69" s="102">
        <v>1.1522722832000001</v>
      </c>
      <c r="AA69" s="101">
        <v>1175</v>
      </c>
      <c r="AB69" s="101">
        <v>7327</v>
      </c>
      <c r="AC69" s="96">
        <v>0.1482443638</v>
      </c>
      <c r="AD69" s="102">
        <v>0.13187152969999999</v>
      </c>
      <c r="AE69" s="102">
        <v>0.1666500075</v>
      </c>
      <c r="AF69" s="102">
        <v>0.2742398593</v>
      </c>
      <c r="AG69" s="103">
        <v>0.1603657704</v>
      </c>
      <c r="AH69" s="102">
        <v>0.15145359059999999</v>
      </c>
      <c r="AI69" s="102">
        <v>0.16980238119999999</v>
      </c>
      <c r="AJ69" s="102">
        <v>1.0674647165</v>
      </c>
      <c r="AK69" s="102">
        <v>0.94956868090000002</v>
      </c>
      <c r="AL69" s="102">
        <v>1.1999984243999999</v>
      </c>
      <c r="AM69" s="102">
        <v>1.5543302000000001E-3</v>
      </c>
      <c r="AN69" s="102">
        <v>1.2501477158000001</v>
      </c>
      <c r="AO69" s="102">
        <v>1.0886904699</v>
      </c>
      <c r="AP69" s="102">
        <v>1.4355497311000001</v>
      </c>
      <c r="AQ69" s="102">
        <v>3.0778300000000003E-5</v>
      </c>
      <c r="AR69" s="102">
        <v>1.3667388613</v>
      </c>
      <c r="AS69" s="102">
        <v>1.1799809472</v>
      </c>
      <c r="AT69" s="102">
        <v>1.5830553192000001</v>
      </c>
      <c r="AU69" s="100" t="s">
        <v>28</v>
      </c>
      <c r="AV69" s="100" t="s">
        <v>28</v>
      </c>
      <c r="AW69" s="100" t="s">
        <v>28</v>
      </c>
      <c r="AX69" s="100" t="s">
        <v>231</v>
      </c>
      <c r="AY69" s="100" t="s">
        <v>232</v>
      </c>
      <c r="AZ69" s="100" t="s">
        <v>28</v>
      </c>
      <c r="BA69" s="100" t="s">
        <v>28</v>
      </c>
      <c r="BB69" s="100" t="s">
        <v>28</v>
      </c>
      <c r="BC69" s="98" t="s">
        <v>236</v>
      </c>
      <c r="BD69" s="99">
        <v>723</v>
      </c>
      <c r="BE69" s="99">
        <v>987</v>
      </c>
      <c r="BF69" s="99">
        <v>1175</v>
      </c>
      <c r="BG69" s="37"/>
      <c r="BH69" s="37"/>
      <c r="BI69" s="37"/>
      <c r="BJ69" s="37"/>
      <c r="BK69" s="37"/>
      <c r="BL69" s="37"/>
      <c r="BM69" s="37"/>
      <c r="BN69" s="37"/>
      <c r="BO69" s="37"/>
      <c r="BP69" s="37"/>
      <c r="BQ69" s="37"/>
      <c r="BR69" s="37"/>
      <c r="BS69" s="37"/>
      <c r="BT69" s="37"/>
      <c r="BU69" s="37"/>
      <c r="BV69" s="37"/>
      <c r="BW69" s="37"/>
    </row>
    <row r="70" spans="1:93" x14ac:dyDescent="0.3">
      <c r="A70" s="9"/>
      <c r="B70" t="s">
        <v>184</v>
      </c>
      <c r="C70" s="94">
        <v>177</v>
      </c>
      <c r="D70" s="104">
        <v>1559</v>
      </c>
      <c r="E70" s="105">
        <v>0.13695265109999999</v>
      </c>
      <c r="F70" s="95">
        <v>0.1138561503</v>
      </c>
      <c r="G70" s="95">
        <v>0.16473443560000001</v>
      </c>
      <c r="H70" s="95">
        <v>2.3865166999999998E-3</v>
      </c>
      <c r="I70" s="97">
        <v>0.1135343169</v>
      </c>
      <c r="J70" s="95">
        <v>9.7982141100000003E-2</v>
      </c>
      <c r="K70" s="95">
        <v>0.13155500549999999</v>
      </c>
      <c r="L70" s="95">
        <v>1.3313987807000001</v>
      </c>
      <c r="M70" s="95">
        <v>1.1068638568</v>
      </c>
      <c r="N70" s="95">
        <v>1.6014821536999999</v>
      </c>
      <c r="O70" s="104">
        <v>209</v>
      </c>
      <c r="P70" s="104">
        <v>1434</v>
      </c>
      <c r="Q70" s="105">
        <v>0.16921993930000001</v>
      </c>
      <c r="R70" s="95">
        <v>0.1421800349</v>
      </c>
      <c r="S70" s="95">
        <v>0.20140231280000001</v>
      </c>
      <c r="T70" s="95">
        <v>2.1876900000000001E-5</v>
      </c>
      <c r="U70" s="97">
        <v>0.14574616460000001</v>
      </c>
      <c r="V70" s="95">
        <v>0.12726772850000001</v>
      </c>
      <c r="W70" s="95">
        <v>0.16690754790000001</v>
      </c>
      <c r="X70" s="95">
        <v>1.4580075508999999</v>
      </c>
      <c r="Y70" s="95">
        <v>1.2250303675000001</v>
      </c>
      <c r="Z70" s="95">
        <v>1.7352925077000001</v>
      </c>
      <c r="AA70" s="104">
        <v>194</v>
      </c>
      <c r="AB70" s="104">
        <v>1269</v>
      </c>
      <c r="AC70" s="105">
        <v>0.1697722378</v>
      </c>
      <c r="AD70" s="95">
        <v>0.14213821600000001</v>
      </c>
      <c r="AE70" s="95">
        <v>0.20277877089999999</v>
      </c>
      <c r="AF70" s="95">
        <v>2.6679149799999999E-2</v>
      </c>
      <c r="AG70" s="97">
        <v>0.15287628049999999</v>
      </c>
      <c r="AH70" s="95">
        <v>0.132808967</v>
      </c>
      <c r="AI70" s="95">
        <v>0.17597574690000001</v>
      </c>
      <c r="AJ70" s="95">
        <v>1.2224807003</v>
      </c>
      <c r="AK70" s="95">
        <v>1.0234961147999999</v>
      </c>
      <c r="AL70" s="95">
        <v>1.4601511827</v>
      </c>
      <c r="AM70" s="95">
        <v>0.97782917410000003</v>
      </c>
      <c r="AN70" s="95">
        <v>1.0032637907999999</v>
      </c>
      <c r="AO70" s="95">
        <v>0.79727994629999999</v>
      </c>
      <c r="AP70" s="95">
        <v>1.2624652590000001</v>
      </c>
      <c r="AQ70" s="95">
        <v>7.7826316899999998E-2</v>
      </c>
      <c r="AR70" s="95">
        <v>1.2356090803999999</v>
      </c>
      <c r="AS70" s="95">
        <v>0.9766983266</v>
      </c>
      <c r="AT70" s="95">
        <v>1.5631539013</v>
      </c>
      <c r="AU70" s="94">
        <v>1</v>
      </c>
      <c r="AV70" s="94">
        <v>2</v>
      </c>
      <c r="AW70" s="94" t="s">
        <v>28</v>
      </c>
      <c r="AX70" s="94" t="s">
        <v>28</v>
      </c>
      <c r="AY70" s="94" t="s">
        <v>28</v>
      </c>
      <c r="AZ70" s="94" t="s">
        <v>28</v>
      </c>
      <c r="BA70" s="94" t="s">
        <v>28</v>
      </c>
      <c r="BB70" s="94" t="s">
        <v>28</v>
      </c>
      <c r="BC70" s="106" t="s">
        <v>181</v>
      </c>
      <c r="BD70" s="107">
        <v>177</v>
      </c>
      <c r="BE70" s="107">
        <v>209</v>
      </c>
      <c r="BF70" s="107">
        <v>194</v>
      </c>
    </row>
    <row r="71" spans="1:93" x14ac:dyDescent="0.3">
      <c r="A71" s="9"/>
      <c r="B71" t="s">
        <v>186</v>
      </c>
      <c r="C71" s="94">
        <v>1368</v>
      </c>
      <c r="D71" s="104">
        <v>14765</v>
      </c>
      <c r="E71" s="105">
        <v>9.9226799700000007E-2</v>
      </c>
      <c r="F71" s="95">
        <v>8.8132716E-2</v>
      </c>
      <c r="G71" s="95">
        <v>0.11171739880000001</v>
      </c>
      <c r="H71" s="95">
        <v>0.55180356610000003</v>
      </c>
      <c r="I71" s="97">
        <v>9.2651540800000001E-2</v>
      </c>
      <c r="J71" s="95">
        <v>8.7869628899999996E-2</v>
      </c>
      <c r="K71" s="95">
        <v>9.7693686900000007E-2</v>
      </c>
      <c r="L71" s="95">
        <v>0.96464317460000004</v>
      </c>
      <c r="M71" s="95">
        <v>0.85679093939999995</v>
      </c>
      <c r="N71" s="95">
        <v>1.0860717726</v>
      </c>
      <c r="O71" s="104">
        <v>1518</v>
      </c>
      <c r="P71" s="104">
        <v>15041</v>
      </c>
      <c r="Q71" s="105">
        <v>0.1074474939</v>
      </c>
      <c r="R71" s="95">
        <v>9.5716784200000002E-2</v>
      </c>
      <c r="S71" s="95">
        <v>0.1206158777</v>
      </c>
      <c r="T71" s="95">
        <v>0.19102465069999999</v>
      </c>
      <c r="U71" s="97">
        <v>0.1009241407</v>
      </c>
      <c r="V71" s="95">
        <v>9.5972724400000001E-2</v>
      </c>
      <c r="W71" s="95">
        <v>0.10613101</v>
      </c>
      <c r="X71" s="95">
        <v>0.92577303830000002</v>
      </c>
      <c r="Y71" s="95">
        <v>0.82470065079999999</v>
      </c>
      <c r="Z71" s="95">
        <v>1.0392324991999999</v>
      </c>
      <c r="AA71" s="104">
        <v>1820</v>
      </c>
      <c r="AB71" s="104">
        <v>14462</v>
      </c>
      <c r="AC71" s="105">
        <v>0.13366305619999999</v>
      </c>
      <c r="AD71" s="95">
        <v>0.1194202873</v>
      </c>
      <c r="AE71" s="95">
        <v>0.14960450180000001</v>
      </c>
      <c r="AF71" s="95">
        <v>0.50577875819999996</v>
      </c>
      <c r="AG71" s="97">
        <v>0.1258470474</v>
      </c>
      <c r="AH71" s="95">
        <v>0.1201961505</v>
      </c>
      <c r="AI71" s="95">
        <v>0.13176361540000001</v>
      </c>
      <c r="AJ71" s="95">
        <v>0.96246894439999997</v>
      </c>
      <c r="AK71" s="95">
        <v>0.85991089180000002</v>
      </c>
      <c r="AL71" s="95">
        <v>1.0772586762</v>
      </c>
      <c r="AM71" s="95">
        <v>1.0366780000000001E-3</v>
      </c>
      <c r="AN71" s="95">
        <v>1.2439848653000001</v>
      </c>
      <c r="AO71" s="95">
        <v>1.0918547766</v>
      </c>
      <c r="AP71" s="95">
        <v>1.4173115127</v>
      </c>
      <c r="AQ71" s="95">
        <v>0.24887534750000001</v>
      </c>
      <c r="AR71" s="95">
        <v>1.0828475187</v>
      </c>
      <c r="AS71" s="95">
        <v>0.94582614320000002</v>
      </c>
      <c r="AT71" s="95">
        <v>1.2397191143999999</v>
      </c>
      <c r="AU71" s="94" t="s">
        <v>28</v>
      </c>
      <c r="AV71" s="94" t="s">
        <v>28</v>
      </c>
      <c r="AW71" s="94" t="s">
        <v>28</v>
      </c>
      <c r="AX71" s="94" t="s">
        <v>28</v>
      </c>
      <c r="AY71" s="94" t="s">
        <v>232</v>
      </c>
      <c r="AZ71" s="94" t="s">
        <v>28</v>
      </c>
      <c r="BA71" s="94" t="s">
        <v>28</v>
      </c>
      <c r="BB71" s="94" t="s">
        <v>28</v>
      </c>
      <c r="BC71" s="106" t="s">
        <v>275</v>
      </c>
      <c r="BD71" s="107">
        <v>1368</v>
      </c>
      <c r="BE71" s="107">
        <v>1518</v>
      </c>
      <c r="BF71" s="107">
        <v>1820</v>
      </c>
    </row>
    <row r="72" spans="1:93" x14ac:dyDescent="0.3">
      <c r="A72" s="9"/>
      <c r="B72" t="s">
        <v>187</v>
      </c>
      <c r="C72" s="94">
        <v>997</v>
      </c>
      <c r="D72" s="104">
        <v>11384</v>
      </c>
      <c r="E72" s="105">
        <v>9.1576025599999999E-2</v>
      </c>
      <c r="F72" s="95">
        <v>8.1133267199999998E-2</v>
      </c>
      <c r="G72" s="95">
        <v>0.10336288370000001</v>
      </c>
      <c r="H72" s="95">
        <v>5.9890055999999997E-2</v>
      </c>
      <c r="I72" s="97">
        <v>8.7579058299999998E-2</v>
      </c>
      <c r="J72" s="95">
        <v>8.2308075600000002E-2</v>
      </c>
      <c r="K72" s="95">
        <v>9.3187593099999994E-2</v>
      </c>
      <c r="L72" s="95">
        <v>0.89026541510000001</v>
      </c>
      <c r="M72" s="95">
        <v>0.78874510399999997</v>
      </c>
      <c r="N72" s="95">
        <v>1.004852525</v>
      </c>
      <c r="O72" s="104">
        <v>1192</v>
      </c>
      <c r="P72" s="104">
        <v>11389</v>
      </c>
      <c r="Q72" s="105">
        <v>0.1083830898</v>
      </c>
      <c r="R72" s="95">
        <v>9.6381328599999996E-2</v>
      </c>
      <c r="S72" s="95">
        <v>0.12187935499999999</v>
      </c>
      <c r="T72" s="95">
        <v>0.25293225029999999</v>
      </c>
      <c r="U72" s="97">
        <v>0.10466239350000001</v>
      </c>
      <c r="V72" s="95">
        <v>9.8886332899999999E-2</v>
      </c>
      <c r="W72" s="95">
        <v>0.1107758403</v>
      </c>
      <c r="X72" s="95">
        <v>0.93383418019999997</v>
      </c>
      <c r="Y72" s="95">
        <v>0.83042639880000002</v>
      </c>
      <c r="Z72" s="95">
        <v>1.0501186829</v>
      </c>
      <c r="AA72" s="104">
        <v>1598</v>
      </c>
      <c r="AB72" s="104">
        <v>11315</v>
      </c>
      <c r="AC72" s="105">
        <v>0.14386937390000001</v>
      </c>
      <c r="AD72" s="95">
        <v>0.12855759289999999</v>
      </c>
      <c r="AE72" s="95">
        <v>0.16100485610000001</v>
      </c>
      <c r="AF72" s="95">
        <v>0.53831621819999997</v>
      </c>
      <c r="AG72" s="97">
        <v>0.14122845780000001</v>
      </c>
      <c r="AH72" s="95">
        <v>0.13447107150000001</v>
      </c>
      <c r="AI72" s="95">
        <v>0.1483254135</v>
      </c>
      <c r="AJ72" s="95">
        <v>1.0359616815999999</v>
      </c>
      <c r="AK72" s="95">
        <v>0.92570598280000005</v>
      </c>
      <c r="AL72" s="95">
        <v>1.1593493243999999</v>
      </c>
      <c r="AM72" s="95">
        <v>2.56793E-5</v>
      </c>
      <c r="AN72" s="95">
        <v>1.3274153206999999</v>
      </c>
      <c r="AO72" s="95">
        <v>1.1633863530999999</v>
      </c>
      <c r="AP72" s="95">
        <v>1.514571173</v>
      </c>
      <c r="AQ72" s="95">
        <v>1.7505068200000001E-2</v>
      </c>
      <c r="AR72" s="95">
        <v>1.1835312693</v>
      </c>
      <c r="AS72" s="95">
        <v>1.0299396838999999</v>
      </c>
      <c r="AT72" s="95">
        <v>1.3600274728999999</v>
      </c>
      <c r="AU72" s="94" t="s">
        <v>28</v>
      </c>
      <c r="AV72" s="94" t="s">
        <v>28</v>
      </c>
      <c r="AW72" s="94" t="s">
        <v>28</v>
      </c>
      <c r="AX72" s="94" t="s">
        <v>28</v>
      </c>
      <c r="AY72" s="94" t="s">
        <v>232</v>
      </c>
      <c r="AZ72" s="94" t="s">
        <v>28</v>
      </c>
      <c r="BA72" s="94" t="s">
        <v>28</v>
      </c>
      <c r="BB72" s="94" t="s">
        <v>28</v>
      </c>
      <c r="BC72" s="106" t="s">
        <v>275</v>
      </c>
      <c r="BD72" s="107">
        <v>997</v>
      </c>
      <c r="BE72" s="107">
        <v>1192</v>
      </c>
      <c r="BF72" s="107">
        <v>1598</v>
      </c>
    </row>
    <row r="73" spans="1:93" x14ac:dyDescent="0.3">
      <c r="A73" s="9"/>
      <c r="B73" t="s">
        <v>189</v>
      </c>
      <c r="C73" s="94">
        <v>79</v>
      </c>
      <c r="D73" s="104">
        <v>1554</v>
      </c>
      <c r="E73" s="105">
        <v>6.4549207900000002E-2</v>
      </c>
      <c r="F73" s="95">
        <v>5.0483775699999997E-2</v>
      </c>
      <c r="G73" s="95">
        <v>8.2533451199999996E-2</v>
      </c>
      <c r="H73" s="95">
        <v>2.0241549999999999E-4</v>
      </c>
      <c r="I73" s="97">
        <v>5.0836550799999998E-2</v>
      </c>
      <c r="J73" s="95">
        <v>4.0776356800000003E-2</v>
      </c>
      <c r="K73" s="95">
        <v>6.3378759199999996E-2</v>
      </c>
      <c r="L73" s="95">
        <v>0.6275215261</v>
      </c>
      <c r="M73" s="95">
        <v>0.49078303200000001</v>
      </c>
      <c r="N73" s="95">
        <v>0.80235713139999998</v>
      </c>
      <c r="O73" s="104">
        <v>98</v>
      </c>
      <c r="P73" s="104">
        <v>1602</v>
      </c>
      <c r="Q73" s="105">
        <v>7.6415525400000003E-2</v>
      </c>
      <c r="R73" s="95">
        <v>6.0991756600000002E-2</v>
      </c>
      <c r="S73" s="95">
        <v>9.5739700699999999E-2</v>
      </c>
      <c r="T73" s="95">
        <v>2.7964999999999999E-4</v>
      </c>
      <c r="U73" s="97">
        <v>6.1173533099999997E-2</v>
      </c>
      <c r="V73" s="95">
        <v>5.0185611900000003E-2</v>
      </c>
      <c r="W73" s="95">
        <v>7.4567211800000005E-2</v>
      </c>
      <c r="X73" s="95">
        <v>0.65840002919999996</v>
      </c>
      <c r="Y73" s="95">
        <v>0.52550805769999998</v>
      </c>
      <c r="Z73" s="95">
        <v>0.82489810019999998</v>
      </c>
      <c r="AA73" s="104">
        <v>120</v>
      </c>
      <c r="AB73" s="104">
        <v>1649</v>
      </c>
      <c r="AC73" s="105">
        <v>8.7929733499999996E-2</v>
      </c>
      <c r="AD73" s="95">
        <v>7.1415146900000004E-2</v>
      </c>
      <c r="AE73" s="95">
        <v>0.1082632799</v>
      </c>
      <c r="AF73" s="95">
        <v>1.6620200000000001E-5</v>
      </c>
      <c r="AG73" s="97">
        <v>7.2771376600000007E-2</v>
      </c>
      <c r="AH73" s="95">
        <v>6.08494807E-2</v>
      </c>
      <c r="AI73" s="95">
        <v>8.7029062399999996E-2</v>
      </c>
      <c r="AJ73" s="95">
        <v>0.63315653729999999</v>
      </c>
      <c r="AK73" s="95">
        <v>0.51423978349999999</v>
      </c>
      <c r="AL73" s="95">
        <v>0.77957251370000002</v>
      </c>
      <c r="AM73" s="95">
        <v>0.34553432719999999</v>
      </c>
      <c r="AN73" s="95">
        <v>1.1506789111</v>
      </c>
      <c r="AO73" s="95">
        <v>0.85961386920000005</v>
      </c>
      <c r="AP73" s="95">
        <v>1.5402985036000001</v>
      </c>
      <c r="AQ73" s="95">
        <v>0.30060829690000002</v>
      </c>
      <c r="AR73" s="95">
        <v>1.1838336657999999</v>
      </c>
      <c r="AS73" s="95">
        <v>0.86003993160000003</v>
      </c>
      <c r="AT73" s="95">
        <v>1.6295314866999999</v>
      </c>
      <c r="AU73" s="94">
        <v>1</v>
      </c>
      <c r="AV73" s="94">
        <v>2</v>
      </c>
      <c r="AW73" s="94">
        <v>3</v>
      </c>
      <c r="AX73" s="94" t="s">
        <v>28</v>
      </c>
      <c r="AY73" s="94" t="s">
        <v>28</v>
      </c>
      <c r="AZ73" s="94" t="s">
        <v>28</v>
      </c>
      <c r="BA73" s="94" t="s">
        <v>28</v>
      </c>
      <c r="BB73" s="94" t="s">
        <v>28</v>
      </c>
      <c r="BC73" s="106" t="s">
        <v>234</v>
      </c>
      <c r="BD73" s="107">
        <v>79</v>
      </c>
      <c r="BE73" s="107">
        <v>98</v>
      </c>
      <c r="BF73" s="107">
        <v>120</v>
      </c>
    </row>
    <row r="74" spans="1:93" x14ac:dyDescent="0.3">
      <c r="A74" s="9"/>
      <c r="B74" t="s">
        <v>188</v>
      </c>
      <c r="C74" s="94">
        <v>98</v>
      </c>
      <c r="D74" s="104">
        <v>1384</v>
      </c>
      <c r="E74" s="105">
        <v>8.0991012400000006E-2</v>
      </c>
      <c r="F74" s="95">
        <v>6.4662641199999996E-2</v>
      </c>
      <c r="G74" s="95">
        <v>0.10144256359999999</v>
      </c>
      <c r="H74" s="95">
        <v>3.7427415999999998E-2</v>
      </c>
      <c r="I74" s="97">
        <v>7.0809248599999999E-2</v>
      </c>
      <c r="J74" s="95">
        <v>5.8090571000000001E-2</v>
      </c>
      <c r="K74" s="95">
        <v>8.6312625200000007E-2</v>
      </c>
      <c r="L74" s="95">
        <v>0.78736215970000001</v>
      </c>
      <c r="M74" s="95">
        <v>0.6286242796</v>
      </c>
      <c r="N74" s="95">
        <v>0.98618394279999999</v>
      </c>
      <c r="O74" s="104">
        <v>113</v>
      </c>
      <c r="P74" s="104">
        <v>1255</v>
      </c>
      <c r="Q74" s="105">
        <v>9.9222879E-2</v>
      </c>
      <c r="R74" s="95">
        <v>8.0186399199999994E-2</v>
      </c>
      <c r="S74" s="95">
        <v>0.1227786734</v>
      </c>
      <c r="T74" s="95">
        <v>0.14920115340000001</v>
      </c>
      <c r="U74" s="97">
        <v>9.0039840600000004E-2</v>
      </c>
      <c r="V74" s="95">
        <v>7.48790649E-2</v>
      </c>
      <c r="W74" s="95">
        <v>0.108270221</v>
      </c>
      <c r="X74" s="95">
        <v>0.85490934110000005</v>
      </c>
      <c r="Y74" s="95">
        <v>0.69089006890000004</v>
      </c>
      <c r="Z74" s="95">
        <v>1.0578672561</v>
      </c>
      <c r="AA74" s="104">
        <v>125</v>
      </c>
      <c r="AB74" s="104">
        <v>1189</v>
      </c>
      <c r="AC74" s="105">
        <v>0.11627904579999999</v>
      </c>
      <c r="AD74" s="95">
        <v>9.4752207099999999E-2</v>
      </c>
      <c r="AE74" s="95">
        <v>0.14269658630000001</v>
      </c>
      <c r="AF74" s="95">
        <v>8.9113816299999996E-2</v>
      </c>
      <c r="AG74" s="97">
        <v>0.1051303616</v>
      </c>
      <c r="AH74" s="95">
        <v>8.8225550700000002E-2</v>
      </c>
      <c r="AI74" s="95">
        <v>0.1252742868</v>
      </c>
      <c r="AJ74" s="95">
        <v>0.8372917218</v>
      </c>
      <c r="AK74" s="95">
        <v>0.68228319260000003</v>
      </c>
      <c r="AL74" s="95">
        <v>1.0275167774</v>
      </c>
      <c r="AM74" s="95">
        <v>0.26633191140000001</v>
      </c>
      <c r="AN74" s="95">
        <v>1.1718975192000001</v>
      </c>
      <c r="AO74" s="95">
        <v>0.88596889430000003</v>
      </c>
      <c r="AP74" s="95">
        <v>1.5501038515000001</v>
      </c>
      <c r="AQ74" s="95">
        <v>0.1771546322</v>
      </c>
      <c r="AR74" s="95">
        <v>1.2251097505999999</v>
      </c>
      <c r="AS74" s="95">
        <v>0.9122614604</v>
      </c>
      <c r="AT74" s="95">
        <v>1.6452453230999999</v>
      </c>
      <c r="AU74" s="94" t="s">
        <v>28</v>
      </c>
      <c r="AV74" s="94" t="s">
        <v>28</v>
      </c>
      <c r="AW74" s="94" t="s">
        <v>28</v>
      </c>
      <c r="AX74" s="94" t="s">
        <v>28</v>
      </c>
      <c r="AY74" s="94" t="s">
        <v>28</v>
      </c>
      <c r="AZ74" s="94" t="s">
        <v>28</v>
      </c>
      <c r="BA74" s="94" t="s">
        <v>28</v>
      </c>
      <c r="BB74" s="94" t="s">
        <v>28</v>
      </c>
      <c r="BC74" s="106" t="s">
        <v>28</v>
      </c>
      <c r="BD74" s="107">
        <v>98</v>
      </c>
      <c r="BE74" s="107">
        <v>113</v>
      </c>
      <c r="BF74" s="107">
        <v>125</v>
      </c>
    </row>
    <row r="75" spans="1:93" x14ac:dyDescent="0.3">
      <c r="A75" s="9"/>
      <c r="B75" t="s">
        <v>190</v>
      </c>
      <c r="C75" s="94">
        <v>137</v>
      </c>
      <c r="D75" s="104">
        <v>1612</v>
      </c>
      <c r="E75" s="105">
        <v>0.1048559787</v>
      </c>
      <c r="F75" s="95">
        <v>8.5974095900000005E-2</v>
      </c>
      <c r="G75" s="95">
        <v>0.12788475590000001</v>
      </c>
      <c r="H75" s="95">
        <v>0.84980516250000004</v>
      </c>
      <c r="I75" s="97">
        <v>8.4987593099999995E-2</v>
      </c>
      <c r="J75" s="95">
        <v>7.1884039499999997E-2</v>
      </c>
      <c r="K75" s="95">
        <v>0.1004797591</v>
      </c>
      <c r="L75" s="95">
        <v>1.0193677963000001</v>
      </c>
      <c r="M75" s="95">
        <v>0.83580569999999998</v>
      </c>
      <c r="N75" s="95">
        <v>1.243244338</v>
      </c>
      <c r="O75" s="104">
        <v>161</v>
      </c>
      <c r="P75" s="104">
        <v>1742</v>
      </c>
      <c r="Q75" s="105">
        <v>0.1149224316</v>
      </c>
      <c r="R75" s="95">
        <v>9.5297286499999995E-2</v>
      </c>
      <c r="S75" s="95">
        <v>0.1385891011</v>
      </c>
      <c r="T75" s="95">
        <v>0.91771042199999997</v>
      </c>
      <c r="U75" s="97">
        <v>9.2422502899999995E-2</v>
      </c>
      <c r="V75" s="95">
        <v>7.9194249199999997E-2</v>
      </c>
      <c r="W75" s="95">
        <v>0.1078603449</v>
      </c>
      <c r="X75" s="95">
        <v>0.9901774794</v>
      </c>
      <c r="Y75" s="95">
        <v>0.82108623759999999</v>
      </c>
      <c r="Z75" s="95">
        <v>1.1940907006999999</v>
      </c>
      <c r="AA75" s="104">
        <v>186</v>
      </c>
      <c r="AB75" s="104">
        <v>1617</v>
      </c>
      <c r="AC75" s="105">
        <v>0.1424538326</v>
      </c>
      <c r="AD75" s="95">
        <v>0.1192283316</v>
      </c>
      <c r="AE75" s="95">
        <v>0.17020362659999999</v>
      </c>
      <c r="AF75" s="95">
        <v>0.77933787460000004</v>
      </c>
      <c r="AG75" s="97">
        <v>0.1150278293</v>
      </c>
      <c r="AH75" s="95">
        <v>9.9629923999999995E-2</v>
      </c>
      <c r="AI75" s="95">
        <v>0.1328054964</v>
      </c>
      <c r="AJ75" s="95">
        <v>1.0257687788000001</v>
      </c>
      <c r="AK75" s="95">
        <v>0.85852867460000004</v>
      </c>
      <c r="AL75" s="95">
        <v>1.2255870057</v>
      </c>
      <c r="AM75" s="95">
        <v>7.9686079199999996E-2</v>
      </c>
      <c r="AN75" s="95">
        <v>1.2395650759000001</v>
      </c>
      <c r="AO75" s="95">
        <v>0.9748981256</v>
      </c>
      <c r="AP75" s="95">
        <v>1.576084246</v>
      </c>
      <c r="AQ75" s="95">
        <v>0.48219121059999998</v>
      </c>
      <c r="AR75" s="95">
        <v>1.0960026600999999</v>
      </c>
      <c r="AS75" s="95">
        <v>0.84875533700000005</v>
      </c>
      <c r="AT75" s="95">
        <v>1.4152745539</v>
      </c>
      <c r="AU75" s="94" t="s">
        <v>28</v>
      </c>
      <c r="AV75" s="94" t="s">
        <v>28</v>
      </c>
      <c r="AW75" s="94" t="s">
        <v>28</v>
      </c>
      <c r="AX75" s="94" t="s">
        <v>28</v>
      </c>
      <c r="AY75" s="94" t="s">
        <v>28</v>
      </c>
      <c r="AZ75" s="94" t="s">
        <v>28</v>
      </c>
      <c r="BA75" s="94" t="s">
        <v>28</v>
      </c>
      <c r="BB75" s="94" t="s">
        <v>28</v>
      </c>
      <c r="BC75" s="106" t="s">
        <v>28</v>
      </c>
      <c r="BD75" s="107">
        <v>137</v>
      </c>
      <c r="BE75" s="107">
        <v>161</v>
      </c>
      <c r="BF75" s="107">
        <v>186</v>
      </c>
      <c r="BQ75" s="46"/>
      <c r="CC75" s="4"/>
      <c r="CO75" s="4"/>
    </row>
    <row r="76" spans="1:93" x14ac:dyDescent="0.3">
      <c r="A76" s="9"/>
      <c r="B76" t="s">
        <v>191</v>
      </c>
      <c r="C76" s="94">
        <v>311</v>
      </c>
      <c r="D76" s="104">
        <v>4564</v>
      </c>
      <c r="E76" s="105">
        <v>9.6966107999999995E-2</v>
      </c>
      <c r="F76" s="95">
        <v>8.3006846100000004E-2</v>
      </c>
      <c r="G76" s="95">
        <v>0.1132728991</v>
      </c>
      <c r="H76" s="95">
        <v>0.45657603600000002</v>
      </c>
      <c r="I76" s="97">
        <v>6.8141980699999993E-2</v>
      </c>
      <c r="J76" s="95">
        <v>6.0974400900000003E-2</v>
      </c>
      <c r="K76" s="95">
        <v>7.6152114100000001E-2</v>
      </c>
      <c r="L76" s="95">
        <v>0.94266563550000004</v>
      </c>
      <c r="M76" s="95">
        <v>0.80695928630000002</v>
      </c>
      <c r="N76" s="95">
        <v>1.1011937225999999</v>
      </c>
      <c r="O76" s="104">
        <v>410</v>
      </c>
      <c r="P76" s="104">
        <v>5262</v>
      </c>
      <c r="Q76" s="105">
        <v>0.1104625226</v>
      </c>
      <c r="R76" s="95">
        <v>9.5590750599999996E-2</v>
      </c>
      <c r="S76" s="95">
        <v>0.12764800809999999</v>
      </c>
      <c r="T76" s="95">
        <v>0.50267126169999998</v>
      </c>
      <c r="U76" s="97">
        <v>7.7917141800000006E-2</v>
      </c>
      <c r="V76" s="95">
        <v>7.0728616800000005E-2</v>
      </c>
      <c r="W76" s="95">
        <v>8.5836274700000006E-2</v>
      </c>
      <c r="X76" s="95">
        <v>0.95175067830000004</v>
      </c>
      <c r="Y76" s="95">
        <v>0.82361473870000002</v>
      </c>
      <c r="Z76" s="95">
        <v>1.0998216899</v>
      </c>
      <c r="AA76" s="104">
        <v>500</v>
      </c>
      <c r="AB76" s="104">
        <v>5546</v>
      </c>
      <c r="AC76" s="105">
        <v>0.122825118</v>
      </c>
      <c r="AD76" s="95">
        <v>0.10705523660000001</v>
      </c>
      <c r="AE76" s="95">
        <v>0.14091799799999999</v>
      </c>
      <c r="AF76" s="95">
        <v>7.9827313799999994E-2</v>
      </c>
      <c r="AG76" s="97">
        <v>9.0155066699999994E-2</v>
      </c>
      <c r="AH76" s="95">
        <v>8.2589198000000003E-2</v>
      </c>
      <c r="AI76" s="95">
        <v>9.8414032999999998E-2</v>
      </c>
      <c r="AJ76" s="95">
        <v>0.8844280914</v>
      </c>
      <c r="AK76" s="95">
        <v>0.77087374399999997</v>
      </c>
      <c r="AL76" s="95">
        <v>1.0147096784</v>
      </c>
      <c r="AM76" s="95">
        <v>0.2356124614</v>
      </c>
      <c r="AN76" s="95">
        <v>1.1119166492000001</v>
      </c>
      <c r="AO76" s="95">
        <v>0.93311596919999995</v>
      </c>
      <c r="AP76" s="95">
        <v>1.3249785403000001</v>
      </c>
      <c r="AQ76" s="95">
        <v>0.1778912517</v>
      </c>
      <c r="AR76" s="95">
        <v>1.1391869273999999</v>
      </c>
      <c r="AS76" s="95">
        <v>0.94245983300000002</v>
      </c>
      <c r="AT76" s="95">
        <v>1.3769784242000001</v>
      </c>
      <c r="AU76" s="94" t="s">
        <v>28</v>
      </c>
      <c r="AV76" s="94" t="s">
        <v>28</v>
      </c>
      <c r="AW76" s="94" t="s">
        <v>28</v>
      </c>
      <c r="AX76" s="94" t="s">
        <v>28</v>
      </c>
      <c r="AY76" s="94" t="s">
        <v>28</v>
      </c>
      <c r="AZ76" s="94" t="s">
        <v>28</v>
      </c>
      <c r="BA76" s="94" t="s">
        <v>28</v>
      </c>
      <c r="BB76" s="94" t="s">
        <v>28</v>
      </c>
      <c r="BC76" s="106" t="s">
        <v>28</v>
      </c>
      <c r="BD76" s="107">
        <v>311</v>
      </c>
      <c r="BE76" s="107">
        <v>410</v>
      </c>
      <c r="BF76" s="107">
        <v>500</v>
      </c>
      <c r="BQ76" s="46"/>
      <c r="CC76" s="4"/>
      <c r="CO76" s="4"/>
    </row>
    <row r="77" spans="1:93" x14ac:dyDescent="0.3">
      <c r="A77" s="9"/>
      <c r="B77" t="s">
        <v>194</v>
      </c>
      <c r="C77" s="94">
        <v>483</v>
      </c>
      <c r="D77" s="104">
        <v>5423</v>
      </c>
      <c r="E77" s="105">
        <v>0.1174962926</v>
      </c>
      <c r="F77" s="95">
        <v>0.1021476581</v>
      </c>
      <c r="G77" s="95">
        <v>0.135151202</v>
      </c>
      <c r="H77" s="95">
        <v>6.2581048E-2</v>
      </c>
      <c r="I77" s="97">
        <v>8.9065093100000006E-2</v>
      </c>
      <c r="J77" s="95">
        <v>8.1466022900000004E-2</v>
      </c>
      <c r="K77" s="95">
        <v>9.7372997099999997E-2</v>
      </c>
      <c r="L77" s="95">
        <v>1.1422518612999999</v>
      </c>
      <c r="M77" s="95">
        <v>0.99303858879999996</v>
      </c>
      <c r="N77" s="95">
        <v>1.3138858141</v>
      </c>
      <c r="O77" s="104">
        <v>492</v>
      </c>
      <c r="P77" s="104">
        <v>5743</v>
      </c>
      <c r="Q77" s="105">
        <v>0.11002939170000001</v>
      </c>
      <c r="R77" s="95">
        <v>9.5787992500000002E-2</v>
      </c>
      <c r="S77" s="95">
        <v>0.1263881486</v>
      </c>
      <c r="T77" s="95">
        <v>0.45036137640000001</v>
      </c>
      <c r="U77" s="97">
        <v>8.5669510700000007E-2</v>
      </c>
      <c r="V77" s="95">
        <v>7.8424391400000001E-2</v>
      </c>
      <c r="W77" s="95">
        <v>9.35839594E-2</v>
      </c>
      <c r="X77" s="95">
        <v>0.94801880029999996</v>
      </c>
      <c r="Y77" s="95">
        <v>0.82531418499999998</v>
      </c>
      <c r="Z77" s="95">
        <v>1.0889666772</v>
      </c>
      <c r="AA77" s="104">
        <v>563</v>
      </c>
      <c r="AB77" s="104">
        <v>6084</v>
      </c>
      <c r="AC77" s="105">
        <v>0.1159497441</v>
      </c>
      <c r="AD77" s="95">
        <v>0.1013958125</v>
      </c>
      <c r="AE77" s="95">
        <v>0.13259268630000001</v>
      </c>
      <c r="AF77" s="95">
        <v>8.3778128000000004E-3</v>
      </c>
      <c r="AG77" s="97">
        <v>9.2537804099999996E-2</v>
      </c>
      <c r="AH77" s="95">
        <v>8.5201123500000003E-2</v>
      </c>
      <c r="AI77" s="95">
        <v>0.1005062472</v>
      </c>
      <c r="AJ77" s="95">
        <v>0.83492051609999995</v>
      </c>
      <c r="AK77" s="95">
        <v>0.73012187110000004</v>
      </c>
      <c r="AL77" s="95">
        <v>0.95476152110000001</v>
      </c>
      <c r="AM77" s="95">
        <v>0.54040490060000002</v>
      </c>
      <c r="AN77" s="95">
        <v>1.053807009</v>
      </c>
      <c r="AO77" s="95">
        <v>0.89102802160000005</v>
      </c>
      <c r="AP77" s="95">
        <v>1.2463235560000001</v>
      </c>
      <c r="AQ77" s="95">
        <v>0.45514527240000002</v>
      </c>
      <c r="AR77" s="95">
        <v>0.936449902</v>
      </c>
      <c r="AS77" s="95">
        <v>0.78822953709999999</v>
      </c>
      <c r="AT77" s="95">
        <v>1.1125419407999999</v>
      </c>
      <c r="AU77" s="94" t="s">
        <v>28</v>
      </c>
      <c r="AV77" s="94" t="s">
        <v>28</v>
      </c>
      <c r="AW77" s="94" t="s">
        <v>28</v>
      </c>
      <c r="AX77" s="94" t="s">
        <v>28</v>
      </c>
      <c r="AY77" s="94" t="s">
        <v>28</v>
      </c>
      <c r="AZ77" s="94" t="s">
        <v>28</v>
      </c>
      <c r="BA77" s="94" t="s">
        <v>28</v>
      </c>
      <c r="BB77" s="94" t="s">
        <v>28</v>
      </c>
      <c r="BC77" s="106" t="s">
        <v>28</v>
      </c>
      <c r="BD77" s="107">
        <v>483</v>
      </c>
      <c r="BE77" s="107">
        <v>492</v>
      </c>
      <c r="BF77" s="107">
        <v>563</v>
      </c>
    </row>
    <row r="78" spans="1:93" x14ac:dyDescent="0.3">
      <c r="A78" s="9"/>
      <c r="B78" t="s">
        <v>192</v>
      </c>
      <c r="C78" s="94">
        <v>233</v>
      </c>
      <c r="D78" s="104">
        <v>3903</v>
      </c>
      <c r="E78" s="105">
        <v>7.9454620200000006E-2</v>
      </c>
      <c r="F78" s="95">
        <v>6.7172747800000002E-2</v>
      </c>
      <c r="G78" s="95">
        <v>9.3982111500000007E-2</v>
      </c>
      <c r="H78" s="95">
        <v>2.5785798E-3</v>
      </c>
      <c r="I78" s="97">
        <v>5.9697668500000002E-2</v>
      </c>
      <c r="J78" s="95">
        <v>5.2504110200000002E-2</v>
      </c>
      <c r="K78" s="95">
        <v>6.7876812100000003E-2</v>
      </c>
      <c r="L78" s="95">
        <v>0.77242597059999996</v>
      </c>
      <c r="M78" s="95">
        <v>0.65302652989999999</v>
      </c>
      <c r="N78" s="95">
        <v>0.91365641789999996</v>
      </c>
      <c r="O78" s="104">
        <v>289</v>
      </c>
      <c r="P78" s="104">
        <v>4202</v>
      </c>
      <c r="Q78" s="105">
        <v>9.1732286499999996E-2</v>
      </c>
      <c r="R78" s="95">
        <v>7.8392335899999999E-2</v>
      </c>
      <c r="S78" s="95">
        <v>0.1073422839</v>
      </c>
      <c r="T78" s="95">
        <v>3.3451056999999999E-3</v>
      </c>
      <c r="U78" s="97">
        <v>6.8776772999999999E-2</v>
      </c>
      <c r="V78" s="95">
        <v>6.1287388399999997E-2</v>
      </c>
      <c r="W78" s="95">
        <v>7.7181368299999997E-2</v>
      </c>
      <c r="X78" s="95">
        <v>0.79037001689999997</v>
      </c>
      <c r="Y78" s="95">
        <v>0.67543232890000005</v>
      </c>
      <c r="Z78" s="95">
        <v>0.9248665438</v>
      </c>
      <c r="AA78" s="104">
        <v>323</v>
      </c>
      <c r="AB78" s="104">
        <v>4289</v>
      </c>
      <c r="AC78" s="105">
        <v>9.9334778499999998E-2</v>
      </c>
      <c r="AD78" s="95">
        <v>8.5312285000000002E-2</v>
      </c>
      <c r="AE78" s="95">
        <v>0.115662102</v>
      </c>
      <c r="AF78" s="95">
        <v>1.5913099999999998E-5</v>
      </c>
      <c r="AG78" s="97">
        <v>7.5308929799999993E-2</v>
      </c>
      <c r="AH78" s="95">
        <v>6.7528072800000005E-2</v>
      </c>
      <c r="AI78" s="95">
        <v>8.3986328599999993E-2</v>
      </c>
      <c r="AJ78" s="95">
        <v>0.7152809618</v>
      </c>
      <c r="AK78" s="95">
        <v>0.61430904890000004</v>
      </c>
      <c r="AL78" s="95">
        <v>0.83284928869999997</v>
      </c>
      <c r="AM78" s="95">
        <v>0.4282239384</v>
      </c>
      <c r="AN78" s="95">
        <v>1.0828769490000001</v>
      </c>
      <c r="AO78" s="95">
        <v>0.8892655156</v>
      </c>
      <c r="AP78" s="95">
        <v>1.3186415824</v>
      </c>
      <c r="AQ78" s="95">
        <v>0.17825122409999999</v>
      </c>
      <c r="AR78" s="95">
        <v>1.1545242579999999</v>
      </c>
      <c r="AS78" s="95">
        <v>0.93658290209999995</v>
      </c>
      <c r="AT78" s="95">
        <v>1.4231802218</v>
      </c>
      <c r="AU78" s="94">
        <v>1</v>
      </c>
      <c r="AV78" s="94">
        <v>2</v>
      </c>
      <c r="AW78" s="94">
        <v>3</v>
      </c>
      <c r="AX78" s="94" t="s">
        <v>28</v>
      </c>
      <c r="AY78" s="94" t="s">
        <v>28</v>
      </c>
      <c r="AZ78" s="94" t="s">
        <v>28</v>
      </c>
      <c r="BA78" s="94" t="s">
        <v>28</v>
      </c>
      <c r="BB78" s="94" t="s">
        <v>28</v>
      </c>
      <c r="BC78" s="106" t="s">
        <v>234</v>
      </c>
      <c r="BD78" s="107">
        <v>233</v>
      </c>
      <c r="BE78" s="107">
        <v>289</v>
      </c>
      <c r="BF78" s="107">
        <v>323</v>
      </c>
      <c r="BQ78" s="46"/>
      <c r="CO78" s="4"/>
    </row>
    <row r="79" spans="1:93" x14ac:dyDescent="0.3">
      <c r="A79" s="9"/>
      <c r="B79" t="s">
        <v>193</v>
      </c>
      <c r="C79" s="94">
        <v>201</v>
      </c>
      <c r="D79" s="104">
        <v>4020</v>
      </c>
      <c r="E79" s="105">
        <v>7.0022156899999993E-2</v>
      </c>
      <c r="F79" s="95">
        <v>5.8765211300000002E-2</v>
      </c>
      <c r="G79" s="95">
        <v>8.34354603E-2</v>
      </c>
      <c r="H79" s="95">
        <v>1.70078E-5</v>
      </c>
      <c r="I79" s="97">
        <v>0.05</v>
      </c>
      <c r="J79" s="95">
        <v>4.3544256199999999E-2</v>
      </c>
      <c r="K79" s="95">
        <v>5.7412853399999998E-2</v>
      </c>
      <c r="L79" s="95">
        <v>0.68072734280000002</v>
      </c>
      <c r="M79" s="95">
        <v>0.57129183019999996</v>
      </c>
      <c r="N79" s="95">
        <v>0.81112610190000001</v>
      </c>
      <c r="O79" s="104">
        <v>298</v>
      </c>
      <c r="P79" s="104">
        <v>4290</v>
      </c>
      <c r="Q79" s="105">
        <v>9.6875681500000005E-2</v>
      </c>
      <c r="R79" s="95">
        <v>8.2914183399999994E-2</v>
      </c>
      <c r="S79" s="95">
        <v>0.1131880852</v>
      </c>
      <c r="T79" s="95">
        <v>2.2857993E-2</v>
      </c>
      <c r="U79" s="97">
        <v>6.9463869499999997E-2</v>
      </c>
      <c r="V79" s="95">
        <v>6.2008352199999998E-2</v>
      </c>
      <c r="W79" s="95">
        <v>7.7815793999999994E-2</v>
      </c>
      <c r="X79" s="95">
        <v>0.83468576809999995</v>
      </c>
      <c r="Y79" s="95">
        <v>0.71439279509999998</v>
      </c>
      <c r="Z79" s="95">
        <v>0.97523426369999999</v>
      </c>
      <c r="AA79" s="104">
        <v>375</v>
      </c>
      <c r="AB79" s="104">
        <v>4657</v>
      </c>
      <c r="AC79" s="105">
        <v>0.1086821893</v>
      </c>
      <c r="AD79" s="95">
        <v>9.3926456899999997E-2</v>
      </c>
      <c r="AE79" s="95">
        <v>0.1257560294</v>
      </c>
      <c r="AF79" s="95">
        <v>9.9173290000000003E-4</v>
      </c>
      <c r="AG79" s="97">
        <v>8.0523942500000001E-2</v>
      </c>
      <c r="AH79" s="95">
        <v>7.2772814399999997E-2</v>
      </c>
      <c r="AI79" s="95">
        <v>8.9100653299999999E-2</v>
      </c>
      <c r="AJ79" s="95">
        <v>0.78258895920000004</v>
      </c>
      <c r="AK79" s="95">
        <v>0.67633720490000004</v>
      </c>
      <c r="AL79" s="95">
        <v>0.90553273519999999</v>
      </c>
      <c r="AM79" s="95">
        <v>0.23784721740000001</v>
      </c>
      <c r="AN79" s="95">
        <v>1.1218727721999999</v>
      </c>
      <c r="AO79" s="95">
        <v>0.92686182260000005</v>
      </c>
      <c r="AP79" s="95">
        <v>1.3579138619</v>
      </c>
      <c r="AQ79" s="95">
        <v>2.9540585E-3</v>
      </c>
      <c r="AR79" s="95">
        <v>1.3835003911999999</v>
      </c>
      <c r="AS79" s="95">
        <v>1.1169191478</v>
      </c>
      <c r="AT79" s="95">
        <v>1.713708048</v>
      </c>
      <c r="AU79" s="94">
        <v>1</v>
      </c>
      <c r="AV79" s="94" t="s">
        <v>28</v>
      </c>
      <c r="AW79" s="94">
        <v>3</v>
      </c>
      <c r="AX79" s="94" t="s">
        <v>231</v>
      </c>
      <c r="AY79" s="94" t="s">
        <v>28</v>
      </c>
      <c r="AZ79" s="94" t="s">
        <v>28</v>
      </c>
      <c r="BA79" s="94" t="s">
        <v>28</v>
      </c>
      <c r="BB79" s="94" t="s">
        <v>28</v>
      </c>
      <c r="BC79" s="106" t="s">
        <v>444</v>
      </c>
      <c r="BD79" s="107">
        <v>201</v>
      </c>
      <c r="BE79" s="107">
        <v>298</v>
      </c>
      <c r="BF79" s="107">
        <v>375</v>
      </c>
      <c r="BQ79" s="46"/>
      <c r="CC79" s="4"/>
      <c r="CO79" s="4"/>
    </row>
    <row r="80" spans="1:93" x14ac:dyDescent="0.3">
      <c r="A80" s="9"/>
      <c r="B80" t="s">
        <v>148</v>
      </c>
      <c r="C80" s="94">
        <v>144</v>
      </c>
      <c r="D80" s="104">
        <v>3266</v>
      </c>
      <c r="E80" s="105">
        <v>6.1347870999999998E-2</v>
      </c>
      <c r="F80" s="95">
        <v>5.0407654500000003E-2</v>
      </c>
      <c r="G80" s="95">
        <v>7.4662495499999995E-2</v>
      </c>
      <c r="H80" s="95">
        <v>2.5044534000000001E-7</v>
      </c>
      <c r="I80" s="97">
        <v>4.4090630700000001E-2</v>
      </c>
      <c r="J80" s="95">
        <v>3.7446639499999997E-2</v>
      </c>
      <c r="K80" s="95">
        <v>5.1913435899999999E-2</v>
      </c>
      <c r="L80" s="95">
        <v>0.59639941230000004</v>
      </c>
      <c r="M80" s="95">
        <v>0.49004301220000002</v>
      </c>
      <c r="N80" s="95">
        <v>0.72583885520000002</v>
      </c>
      <c r="O80" s="104">
        <v>156</v>
      </c>
      <c r="P80" s="104">
        <v>3335</v>
      </c>
      <c r="Q80" s="105">
        <v>6.4492251900000006E-2</v>
      </c>
      <c r="R80" s="95">
        <v>5.3294169600000003E-2</v>
      </c>
      <c r="S80" s="95">
        <v>7.8043256699999994E-2</v>
      </c>
      <c r="T80" s="95">
        <v>1.5560051E-9</v>
      </c>
      <c r="U80" s="97">
        <v>4.6776611699999998E-2</v>
      </c>
      <c r="V80" s="95">
        <v>3.9983250200000001E-2</v>
      </c>
      <c r="W80" s="95">
        <v>5.4724200600000002E-2</v>
      </c>
      <c r="X80" s="95">
        <v>0.55566850229999998</v>
      </c>
      <c r="Y80" s="95">
        <v>0.45918525869999999</v>
      </c>
      <c r="Z80" s="95">
        <v>0.67242464469999996</v>
      </c>
      <c r="AA80" s="104">
        <v>183</v>
      </c>
      <c r="AB80" s="104">
        <v>3315</v>
      </c>
      <c r="AC80" s="105">
        <v>7.2144424700000001E-2</v>
      </c>
      <c r="AD80" s="95">
        <v>6.02395311E-2</v>
      </c>
      <c r="AE80" s="95">
        <v>8.6402034000000003E-2</v>
      </c>
      <c r="AF80" s="95">
        <v>1.0984550000000001E-12</v>
      </c>
      <c r="AG80" s="97">
        <v>5.5203619900000001E-2</v>
      </c>
      <c r="AH80" s="95">
        <v>4.7757867699999998E-2</v>
      </c>
      <c r="AI80" s="95">
        <v>6.3810211699999994E-2</v>
      </c>
      <c r="AJ80" s="95">
        <v>0.51949110139999999</v>
      </c>
      <c r="AK80" s="95">
        <v>0.43376741149999998</v>
      </c>
      <c r="AL80" s="95">
        <v>0.62215601570000001</v>
      </c>
      <c r="AM80" s="95">
        <v>0.36898194369999998</v>
      </c>
      <c r="AN80" s="95">
        <v>1.1186525908</v>
      </c>
      <c r="AO80" s="95">
        <v>0.8759086049</v>
      </c>
      <c r="AP80" s="95">
        <v>1.4286691693</v>
      </c>
      <c r="AQ80" s="95">
        <v>0.70257473500000001</v>
      </c>
      <c r="AR80" s="95">
        <v>1.0512549311999999</v>
      </c>
      <c r="AS80" s="95">
        <v>0.81336206740000005</v>
      </c>
      <c r="AT80" s="95">
        <v>1.3587269121000001</v>
      </c>
      <c r="AU80" s="94">
        <v>1</v>
      </c>
      <c r="AV80" s="94">
        <v>2</v>
      </c>
      <c r="AW80" s="94">
        <v>3</v>
      </c>
      <c r="AX80" s="94" t="s">
        <v>28</v>
      </c>
      <c r="AY80" s="94" t="s">
        <v>28</v>
      </c>
      <c r="AZ80" s="94" t="s">
        <v>28</v>
      </c>
      <c r="BA80" s="94" t="s">
        <v>28</v>
      </c>
      <c r="BB80" s="94" t="s">
        <v>28</v>
      </c>
      <c r="BC80" s="106" t="s">
        <v>234</v>
      </c>
      <c r="BD80" s="107">
        <v>144</v>
      </c>
      <c r="BE80" s="107">
        <v>156</v>
      </c>
      <c r="BF80" s="107">
        <v>183</v>
      </c>
    </row>
    <row r="81" spans="1:93" x14ac:dyDescent="0.3">
      <c r="A81" s="9"/>
      <c r="B81" t="s">
        <v>196</v>
      </c>
      <c r="C81" s="94">
        <v>59</v>
      </c>
      <c r="D81" s="104">
        <v>1834</v>
      </c>
      <c r="E81" s="105">
        <v>4.8238909599999998E-2</v>
      </c>
      <c r="F81" s="95">
        <v>3.6533178899999998E-2</v>
      </c>
      <c r="G81" s="95">
        <v>6.3695316799999999E-2</v>
      </c>
      <c r="H81" s="95">
        <v>9.3066969000000002E-8</v>
      </c>
      <c r="I81" s="97">
        <v>3.2170120000000003E-2</v>
      </c>
      <c r="J81" s="95">
        <v>2.4925029299999998E-2</v>
      </c>
      <c r="K81" s="95">
        <v>4.1521179499999998E-2</v>
      </c>
      <c r="L81" s="95">
        <v>0.46895934430000003</v>
      </c>
      <c r="M81" s="95">
        <v>0.35516092189999998</v>
      </c>
      <c r="N81" s="95">
        <v>0.61922033929999998</v>
      </c>
      <c r="O81" s="104">
        <v>113</v>
      </c>
      <c r="P81" s="104">
        <v>1959</v>
      </c>
      <c r="Q81" s="105">
        <v>8.4397013300000004E-2</v>
      </c>
      <c r="R81" s="95">
        <v>6.8105848499999996E-2</v>
      </c>
      <c r="S81" s="95">
        <v>0.1045850834</v>
      </c>
      <c r="T81" s="95">
        <v>3.5963713999999998E-3</v>
      </c>
      <c r="U81" s="97">
        <v>5.7682491099999997E-2</v>
      </c>
      <c r="V81" s="95">
        <v>4.7969998200000002E-2</v>
      </c>
      <c r="W81" s="95">
        <v>6.9361473899999998E-2</v>
      </c>
      <c r="X81" s="95">
        <v>0.72716893230000001</v>
      </c>
      <c r="Y81" s="95">
        <v>0.58680343359999998</v>
      </c>
      <c r="Z81" s="95">
        <v>0.90111036479999995</v>
      </c>
      <c r="AA81" s="104">
        <v>107</v>
      </c>
      <c r="AB81" s="104">
        <v>1979</v>
      </c>
      <c r="AC81" s="105">
        <v>7.6847105299999996E-2</v>
      </c>
      <c r="AD81" s="95">
        <v>6.1770159200000001E-2</v>
      </c>
      <c r="AE81" s="95">
        <v>9.5604053300000005E-2</v>
      </c>
      <c r="AF81" s="95">
        <v>1.0925759000000001E-7</v>
      </c>
      <c r="AG81" s="97">
        <v>5.4067710999999997E-2</v>
      </c>
      <c r="AH81" s="95">
        <v>4.4735183599999999E-2</v>
      </c>
      <c r="AI81" s="95">
        <v>6.5347163700000002E-2</v>
      </c>
      <c r="AJ81" s="95">
        <v>0.55335374199999998</v>
      </c>
      <c r="AK81" s="95">
        <v>0.44478902100000001</v>
      </c>
      <c r="AL81" s="95">
        <v>0.68841709070000001</v>
      </c>
      <c r="AM81" s="95">
        <v>0.52780340999999997</v>
      </c>
      <c r="AN81" s="95">
        <v>0.91054294820000004</v>
      </c>
      <c r="AO81" s="95">
        <v>0.68069910160000002</v>
      </c>
      <c r="AP81" s="95">
        <v>1.2179955264</v>
      </c>
      <c r="AQ81" s="95">
        <v>1.1729803E-3</v>
      </c>
      <c r="AR81" s="95">
        <v>1.7495630374</v>
      </c>
      <c r="AS81" s="95">
        <v>1.2480099723</v>
      </c>
      <c r="AT81" s="95">
        <v>2.4526813805000001</v>
      </c>
      <c r="AU81" s="94">
        <v>1</v>
      </c>
      <c r="AV81" s="94">
        <v>2</v>
      </c>
      <c r="AW81" s="94">
        <v>3</v>
      </c>
      <c r="AX81" s="94" t="s">
        <v>231</v>
      </c>
      <c r="AY81" s="94" t="s">
        <v>28</v>
      </c>
      <c r="AZ81" s="94" t="s">
        <v>28</v>
      </c>
      <c r="BA81" s="94" t="s">
        <v>28</v>
      </c>
      <c r="BB81" s="94" t="s">
        <v>28</v>
      </c>
      <c r="BC81" s="106" t="s">
        <v>233</v>
      </c>
      <c r="BD81" s="107">
        <v>59</v>
      </c>
      <c r="BE81" s="107">
        <v>113</v>
      </c>
      <c r="BF81" s="107">
        <v>107</v>
      </c>
      <c r="BQ81" s="46"/>
      <c r="CC81" s="4"/>
      <c r="CO81" s="4"/>
    </row>
    <row r="82" spans="1:93" x14ac:dyDescent="0.3">
      <c r="A82" s="9"/>
      <c r="B82" t="s">
        <v>195</v>
      </c>
      <c r="C82" s="94">
        <v>545</v>
      </c>
      <c r="D82" s="104">
        <v>8208</v>
      </c>
      <c r="E82" s="105">
        <v>0.10165080579999999</v>
      </c>
      <c r="F82" s="95">
        <v>8.8686765799999998E-2</v>
      </c>
      <c r="G82" s="95">
        <v>0.1165099013</v>
      </c>
      <c r="H82" s="95">
        <v>0.86469371689999996</v>
      </c>
      <c r="I82" s="97">
        <v>6.6398635499999997E-2</v>
      </c>
      <c r="J82" s="95">
        <v>6.1051689399999998E-2</v>
      </c>
      <c r="K82" s="95">
        <v>7.2213870499999999E-2</v>
      </c>
      <c r="L82" s="95">
        <v>0.98820839039999997</v>
      </c>
      <c r="M82" s="95">
        <v>0.8621771895</v>
      </c>
      <c r="N82" s="95">
        <v>1.1326625603</v>
      </c>
      <c r="O82" s="104">
        <v>819</v>
      </c>
      <c r="P82" s="104">
        <v>9031</v>
      </c>
      <c r="Q82" s="105">
        <v>0.1329018609</v>
      </c>
      <c r="R82" s="95">
        <v>0.1171919132</v>
      </c>
      <c r="S82" s="95">
        <v>0.150717777</v>
      </c>
      <c r="T82" s="95">
        <v>3.4785270799999997E-2</v>
      </c>
      <c r="U82" s="97">
        <v>9.0687631500000004E-2</v>
      </c>
      <c r="V82" s="95">
        <v>8.46846448E-2</v>
      </c>
      <c r="W82" s="95">
        <v>9.7116148099999994E-2</v>
      </c>
      <c r="X82" s="95">
        <v>1.1450891513999999</v>
      </c>
      <c r="Y82" s="95">
        <v>1.0097314477999999</v>
      </c>
      <c r="Z82" s="95">
        <v>1.2985919845</v>
      </c>
      <c r="AA82" s="104">
        <v>685</v>
      </c>
      <c r="AB82" s="104">
        <v>9410</v>
      </c>
      <c r="AC82" s="105">
        <v>0.1024651609</v>
      </c>
      <c r="AD82" s="95">
        <v>9.0052159000000007E-2</v>
      </c>
      <c r="AE82" s="95">
        <v>0.11658920020000001</v>
      </c>
      <c r="AF82" s="95">
        <v>3.9338898999999999E-6</v>
      </c>
      <c r="AG82" s="97">
        <v>7.2794898999999996E-2</v>
      </c>
      <c r="AH82" s="95">
        <v>6.7542667599999995E-2</v>
      </c>
      <c r="AI82" s="95">
        <v>7.8455552900000003E-2</v>
      </c>
      <c r="AJ82" s="95">
        <v>0.7378219386</v>
      </c>
      <c r="AK82" s="95">
        <v>0.64843950829999997</v>
      </c>
      <c r="AL82" s="95">
        <v>0.83952505379999998</v>
      </c>
      <c r="AM82" s="95">
        <v>8.7385260000000004E-4</v>
      </c>
      <c r="AN82" s="95">
        <v>0.770983643</v>
      </c>
      <c r="AO82" s="95">
        <v>0.66149721549999996</v>
      </c>
      <c r="AP82" s="95">
        <v>0.89859150389999998</v>
      </c>
      <c r="AQ82" s="95">
        <v>9.6167270000000003E-4</v>
      </c>
      <c r="AR82" s="95">
        <v>1.3074353893999999</v>
      </c>
      <c r="AS82" s="95">
        <v>1.1150811734999999</v>
      </c>
      <c r="AT82" s="95">
        <v>1.5329711756</v>
      </c>
      <c r="AU82" s="94" t="s">
        <v>28</v>
      </c>
      <c r="AV82" s="94" t="s">
        <v>28</v>
      </c>
      <c r="AW82" s="94">
        <v>3</v>
      </c>
      <c r="AX82" s="94" t="s">
        <v>231</v>
      </c>
      <c r="AY82" s="94" t="s">
        <v>232</v>
      </c>
      <c r="AZ82" s="94" t="s">
        <v>28</v>
      </c>
      <c r="BA82" s="94" t="s">
        <v>28</v>
      </c>
      <c r="BB82" s="94" t="s">
        <v>28</v>
      </c>
      <c r="BC82" s="106" t="s">
        <v>442</v>
      </c>
      <c r="BD82" s="107">
        <v>545</v>
      </c>
      <c r="BE82" s="107">
        <v>819</v>
      </c>
      <c r="BF82" s="107">
        <v>685</v>
      </c>
      <c r="BQ82" s="46"/>
      <c r="CC82" s="4"/>
      <c r="CO82" s="4"/>
    </row>
    <row r="83" spans="1:93" x14ac:dyDescent="0.3">
      <c r="A83" s="9"/>
      <c r="B83" t="s">
        <v>197</v>
      </c>
      <c r="C83" s="94">
        <v>194</v>
      </c>
      <c r="D83" s="104">
        <v>3407</v>
      </c>
      <c r="E83" s="105">
        <v>8.0502755400000001E-2</v>
      </c>
      <c r="F83" s="95">
        <v>6.7388689900000007E-2</v>
      </c>
      <c r="G83" s="95">
        <v>9.6168862199999997E-2</v>
      </c>
      <c r="H83" s="95">
        <v>6.8970304000000003E-3</v>
      </c>
      <c r="I83" s="97">
        <v>5.6941590799999997E-2</v>
      </c>
      <c r="J83" s="95">
        <v>4.9467149699999997E-2</v>
      </c>
      <c r="K83" s="95">
        <v>6.5545413199999999E-2</v>
      </c>
      <c r="L83" s="95">
        <v>0.78261552109999999</v>
      </c>
      <c r="M83" s="95">
        <v>0.65512583270000002</v>
      </c>
      <c r="N83" s="95">
        <v>0.93491513120000003</v>
      </c>
      <c r="O83" s="104">
        <v>215</v>
      </c>
      <c r="P83" s="104">
        <v>3509</v>
      </c>
      <c r="Q83" s="105">
        <v>8.4790637200000005E-2</v>
      </c>
      <c r="R83" s="95">
        <v>7.1403196099999997E-2</v>
      </c>
      <c r="S83" s="95">
        <v>0.1006881001</v>
      </c>
      <c r="T83" s="95">
        <v>3.4266549999999998E-4</v>
      </c>
      <c r="U83" s="97">
        <v>6.1271017400000002E-2</v>
      </c>
      <c r="V83" s="95">
        <v>5.3604793599999999E-2</v>
      </c>
      <c r="W83" s="95">
        <v>7.0033616699999995E-2</v>
      </c>
      <c r="X83" s="95">
        <v>0.73056041589999998</v>
      </c>
      <c r="Y83" s="95">
        <v>0.61521354699999997</v>
      </c>
      <c r="Z83" s="95">
        <v>0.8675337595</v>
      </c>
      <c r="AA83" s="104">
        <v>252</v>
      </c>
      <c r="AB83" s="104">
        <v>3609</v>
      </c>
      <c r="AC83" s="105">
        <v>9.1982780700000003E-2</v>
      </c>
      <c r="AD83" s="95">
        <v>7.8125948700000003E-2</v>
      </c>
      <c r="AE83" s="95">
        <v>0.1082973339</v>
      </c>
      <c r="AF83" s="95">
        <v>7.6049938999999997E-7</v>
      </c>
      <c r="AG83" s="97">
        <v>6.9825436399999996E-2</v>
      </c>
      <c r="AH83" s="95">
        <v>6.17153223E-2</v>
      </c>
      <c r="AI83" s="95">
        <v>7.9001314200000006E-2</v>
      </c>
      <c r="AJ83" s="95">
        <v>0.66234135599999999</v>
      </c>
      <c r="AK83" s="95">
        <v>0.56256232269999995</v>
      </c>
      <c r="AL83" s="95">
        <v>0.77981772709999997</v>
      </c>
      <c r="AM83" s="95">
        <v>0.4623373442</v>
      </c>
      <c r="AN83" s="95">
        <v>1.0848223787</v>
      </c>
      <c r="AO83" s="95">
        <v>0.87311434990000003</v>
      </c>
      <c r="AP83" s="95">
        <v>1.3478642214000001</v>
      </c>
      <c r="AQ83" s="95">
        <v>0.65564711070000004</v>
      </c>
      <c r="AR83" s="95">
        <v>1.0532637886</v>
      </c>
      <c r="AS83" s="95">
        <v>0.8384582518</v>
      </c>
      <c r="AT83" s="95">
        <v>1.3231005909</v>
      </c>
      <c r="AU83" s="94" t="s">
        <v>28</v>
      </c>
      <c r="AV83" s="94">
        <v>2</v>
      </c>
      <c r="AW83" s="94">
        <v>3</v>
      </c>
      <c r="AX83" s="94" t="s">
        <v>28</v>
      </c>
      <c r="AY83" s="94" t="s">
        <v>28</v>
      </c>
      <c r="AZ83" s="94" t="s">
        <v>28</v>
      </c>
      <c r="BA83" s="94" t="s">
        <v>28</v>
      </c>
      <c r="BB83" s="94" t="s">
        <v>28</v>
      </c>
      <c r="BC83" s="106" t="s">
        <v>235</v>
      </c>
      <c r="BD83" s="107">
        <v>194</v>
      </c>
      <c r="BE83" s="107">
        <v>215</v>
      </c>
      <c r="BF83" s="107">
        <v>252</v>
      </c>
      <c r="BQ83" s="46"/>
      <c r="CC83" s="4"/>
      <c r="CO83" s="4"/>
    </row>
    <row r="84" spans="1:93" s="3" customFormat="1" x14ac:dyDescent="0.3">
      <c r="A84" s="9" t="s">
        <v>239</v>
      </c>
      <c r="B84" s="3" t="s">
        <v>98</v>
      </c>
      <c r="C84" s="100">
        <v>3516</v>
      </c>
      <c r="D84" s="101">
        <v>46314</v>
      </c>
      <c r="E84" s="96">
        <v>7.7344012099999998E-2</v>
      </c>
      <c r="F84" s="102">
        <v>6.9564016000000006E-2</v>
      </c>
      <c r="G84" s="102">
        <v>8.5994118199999997E-2</v>
      </c>
      <c r="H84" s="102">
        <v>1.3527115999999999E-7</v>
      </c>
      <c r="I84" s="103">
        <v>7.5916569500000003E-2</v>
      </c>
      <c r="J84" s="102">
        <v>7.3448243999999996E-2</v>
      </c>
      <c r="K84" s="102">
        <v>7.8467846300000005E-2</v>
      </c>
      <c r="L84" s="102">
        <v>0.75190748460000001</v>
      </c>
      <c r="M84" s="102">
        <v>0.67627348050000002</v>
      </c>
      <c r="N84" s="102">
        <v>0.83600034850000005</v>
      </c>
      <c r="O84" s="101">
        <v>4721</v>
      </c>
      <c r="P84" s="101">
        <v>61324</v>
      </c>
      <c r="Q84" s="96">
        <v>8.2976127900000002E-2</v>
      </c>
      <c r="R84" s="102">
        <v>7.4803687499999993E-2</v>
      </c>
      <c r="S84" s="102">
        <v>9.2041422400000003E-2</v>
      </c>
      <c r="T84" s="102">
        <v>2.2481029999999999E-10</v>
      </c>
      <c r="U84" s="103">
        <v>7.6984541099999998E-2</v>
      </c>
      <c r="V84" s="102">
        <v>7.4819554900000002E-2</v>
      </c>
      <c r="W84" s="102">
        <v>7.9212173600000005E-2</v>
      </c>
      <c r="X84" s="102">
        <v>0.71492651200000001</v>
      </c>
      <c r="Y84" s="102">
        <v>0.64451235289999997</v>
      </c>
      <c r="Z84" s="102">
        <v>0.79303354749999999</v>
      </c>
      <c r="AA84" s="101">
        <v>6621</v>
      </c>
      <c r="AB84" s="101">
        <v>69965</v>
      </c>
      <c r="AC84" s="96">
        <v>0.1010409238</v>
      </c>
      <c r="AD84" s="102">
        <v>9.1278780700000006E-2</v>
      </c>
      <c r="AE84" s="102">
        <v>0.111847115</v>
      </c>
      <c r="AF84" s="102">
        <v>8.5128129999999998E-10</v>
      </c>
      <c r="AG84" s="103">
        <v>9.4633030800000004E-2</v>
      </c>
      <c r="AH84" s="102">
        <v>9.23808198E-2</v>
      </c>
      <c r="AI84" s="102">
        <v>9.6940149899999994E-2</v>
      </c>
      <c r="AJ84" s="102">
        <v>0.72756642010000006</v>
      </c>
      <c r="AK84" s="102">
        <v>0.65727205570000002</v>
      </c>
      <c r="AL84" s="102">
        <v>0.80537867240000005</v>
      </c>
      <c r="AM84" s="102">
        <v>4.3882950000000002E-4</v>
      </c>
      <c r="AN84" s="102">
        <v>1.2177107607</v>
      </c>
      <c r="AO84" s="102">
        <v>1.0910692404</v>
      </c>
      <c r="AP84" s="102">
        <v>1.3590516914999999</v>
      </c>
      <c r="AQ84" s="102">
        <v>0.22518073720000001</v>
      </c>
      <c r="AR84" s="102">
        <v>1.0728190278</v>
      </c>
      <c r="AS84" s="102">
        <v>0.95762708590000001</v>
      </c>
      <c r="AT84" s="102">
        <v>1.2018672857999999</v>
      </c>
      <c r="AU84" s="100">
        <v>1</v>
      </c>
      <c r="AV84" s="100">
        <v>2</v>
      </c>
      <c r="AW84" s="100">
        <v>3</v>
      </c>
      <c r="AX84" s="100" t="s">
        <v>28</v>
      </c>
      <c r="AY84" s="100" t="s">
        <v>232</v>
      </c>
      <c r="AZ84" s="100" t="s">
        <v>28</v>
      </c>
      <c r="BA84" s="100" t="s">
        <v>28</v>
      </c>
      <c r="BB84" s="100" t="s">
        <v>28</v>
      </c>
      <c r="BC84" s="98" t="s">
        <v>237</v>
      </c>
      <c r="BD84" s="99">
        <v>3516</v>
      </c>
      <c r="BE84" s="99">
        <v>4721</v>
      </c>
      <c r="BF84" s="99">
        <v>6621</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4">
        <v>3073</v>
      </c>
      <c r="D85" s="104">
        <v>33608</v>
      </c>
      <c r="E85" s="105">
        <v>8.7199640999999994E-2</v>
      </c>
      <c r="F85" s="95">
        <v>7.8419119800000006E-2</v>
      </c>
      <c r="G85" s="95">
        <v>9.6963309600000006E-2</v>
      </c>
      <c r="H85" s="95">
        <v>2.2818333000000001E-3</v>
      </c>
      <c r="I85" s="97">
        <v>9.1436562700000001E-2</v>
      </c>
      <c r="J85" s="95">
        <v>8.8260187500000004E-2</v>
      </c>
      <c r="K85" s="95">
        <v>9.4727251799999995E-2</v>
      </c>
      <c r="L85" s="95">
        <v>0.84771995830000002</v>
      </c>
      <c r="M85" s="95">
        <v>0.76235925100000002</v>
      </c>
      <c r="N85" s="95">
        <v>0.94263843039999995</v>
      </c>
      <c r="O85" s="104">
        <v>3700</v>
      </c>
      <c r="P85" s="104">
        <v>35505</v>
      </c>
      <c r="Q85" s="105">
        <v>9.7800755500000003E-2</v>
      </c>
      <c r="R85" s="95">
        <v>8.8139020400000004E-2</v>
      </c>
      <c r="S85" s="95">
        <v>0.10852160280000001</v>
      </c>
      <c r="T85" s="95">
        <v>1.2561928E-3</v>
      </c>
      <c r="U85" s="97">
        <v>0.1042106746</v>
      </c>
      <c r="V85" s="95">
        <v>0.10090635990000001</v>
      </c>
      <c r="W85" s="95">
        <v>0.1076231934</v>
      </c>
      <c r="X85" s="95">
        <v>0.84265625259999999</v>
      </c>
      <c r="Y85" s="95">
        <v>0.75941025520000005</v>
      </c>
      <c r="Z85" s="95">
        <v>0.93502761540000001</v>
      </c>
      <c r="AA85" s="104">
        <v>4673</v>
      </c>
      <c r="AB85" s="104">
        <v>35230</v>
      </c>
      <c r="AC85" s="105">
        <v>0.1237181284</v>
      </c>
      <c r="AD85" s="95">
        <v>0.1116713538</v>
      </c>
      <c r="AE85" s="95">
        <v>0.1370644734</v>
      </c>
      <c r="AF85" s="95">
        <v>2.7032194700000001E-2</v>
      </c>
      <c r="AG85" s="97">
        <v>0.13264263409999999</v>
      </c>
      <c r="AH85" s="95">
        <v>0.12889357509999999</v>
      </c>
      <c r="AI85" s="95">
        <v>0.13650074009999999</v>
      </c>
      <c r="AJ85" s="95">
        <v>0.89085840080000001</v>
      </c>
      <c r="AK85" s="95">
        <v>0.80411306689999995</v>
      </c>
      <c r="AL85" s="95">
        <v>0.98696156410000002</v>
      </c>
      <c r="AM85" s="95">
        <v>3.24953E-5</v>
      </c>
      <c r="AN85" s="95">
        <v>1.2650017665</v>
      </c>
      <c r="AO85" s="95">
        <v>1.1322340958999999</v>
      </c>
      <c r="AP85" s="95">
        <v>1.413337997</v>
      </c>
      <c r="AQ85" s="95">
        <v>4.8551141499999999E-2</v>
      </c>
      <c r="AR85" s="95">
        <v>1.1215729139999999</v>
      </c>
      <c r="AS85" s="95">
        <v>1.0007301511</v>
      </c>
      <c r="AT85" s="95">
        <v>1.2570079956</v>
      </c>
      <c r="AU85" s="94">
        <v>1</v>
      </c>
      <c r="AV85" s="94">
        <v>2</v>
      </c>
      <c r="AW85" s="94" t="s">
        <v>28</v>
      </c>
      <c r="AX85" s="94" t="s">
        <v>28</v>
      </c>
      <c r="AY85" s="94" t="s">
        <v>232</v>
      </c>
      <c r="AZ85" s="94" t="s">
        <v>28</v>
      </c>
      <c r="BA85" s="94" t="s">
        <v>28</v>
      </c>
      <c r="BB85" s="94" t="s">
        <v>28</v>
      </c>
      <c r="BC85" s="106" t="s">
        <v>276</v>
      </c>
      <c r="BD85" s="107">
        <v>3073</v>
      </c>
      <c r="BE85" s="107">
        <v>3700</v>
      </c>
      <c r="BF85" s="107">
        <v>4673</v>
      </c>
    </row>
    <row r="86" spans="1:93" x14ac:dyDescent="0.3">
      <c r="A86" s="9"/>
      <c r="B86" t="s">
        <v>100</v>
      </c>
      <c r="C86" s="94">
        <v>4207</v>
      </c>
      <c r="D86" s="104">
        <v>36656</v>
      </c>
      <c r="E86" s="105">
        <v>0.1041440396</v>
      </c>
      <c r="F86" s="95">
        <v>9.3868339600000003E-2</v>
      </c>
      <c r="G86" s="95">
        <v>0.11554461319999999</v>
      </c>
      <c r="H86" s="95">
        <v>0.8154632893</v>
      </c>
      <c r="I86" s="97">
        <v>0.11476975120000001</v>
      </c>
      <c r="J86" s="95">
        <v>0.1113535448</v>
      </c>
      <c r="K86" s="95">
        <v>0.1182907631</v>
      </c>
      <c r="L86" s="95">
        <v>1.0124466099</v>
      </c>
      <c r="M86" s="95">
        <v>0.91255037269999995</v>
      </c>
      <c r="N86" s="95">
        <v>1.1232784167000001</v>
      </c>
      <c r="O86" s="104">
        <v>5033</v>
      </c>
      <c r="P86" s="104">
        <v>37614</v>
      </c>
      <c r="Q86" s="105">
        <v>0.1238915032</v>
      </c>
      <c r="R86" s="95">
        <v>0.1118342235</v>
      </c>
      <c r="S86" s="95">
        <v>0.1372487248</v>
      </c>
      <c r="T86" s="95">
        <v>0.2114555534</v>
      </c>
      <c r="U86" s="97">
        <v>0.1338065614</v>
      </c>
      <c r="V86" s="95">
        <v>0.1301604771</v>
      </c>
      <c r="W86" s="95">
        <v>0.13755478060000001</v>
      </c>
      <c r="X86" s="95">
        <v>1.0674554539000001</v>
      </c>
      <c r="Y86" s="95">
        <v>0.96356932250000005</v>
      </c>
      <c r="Z86" s="95">
        <v>1.1825419505000001</v>
      </c>
      <c r="AA86" s="104">
        <v>6394</v>
      </c>
      <c r="AB86" s="104">
        <v>40116</v>
      </c>
      <c r="AC86" s="105">
        <v>0.15032332200000001</v>
      </c>
      <c r="AD86" s="95">
        <v>0.13586801630000001</v>
      </c>
      <c r="AE86" s="95">
        <v>0.16631656040000001</v>
      </c>
      <c r="AF86" s="95">
        <v>0.1246407698</v>
      </c>
      <c r="AG86" s="97">
        <v>0.1593877755</v>
      </c>
      <c r="AH86" s="95">
        <v>0.15552850560000001</v>
      </c>
      <c r="AI86" s="95">
        <v>0.1633428089</v>
      </c>
      <c r="AJ86" s="95">
        <v>1.0824346918000001</v>
      </c>
      <c r="AK86" s="95">
        <v>0.97834622329999998</v>
      </c>
      <c r="AL86" s="95">
        <v>1.1975973680000001</v>
      </c>
      <c r="AM86" s="95">
        <v>4.5528160000000002E-4</v>
      </c>
      <c r="AN86" s="95">
        <v>1.2133465015</v>
      </c>
      <c r="AO86" s="95">
        <v>1.0890094648999999</v>
      </c>
      <c r="AP86" s="95">
        <v>1.3518796487</v>
      </c>
      <c r="AQ86" s="95">
        <v>2.0547819999999998E-3</v>
      </c>
      <c r="AR86" s="95">
        <v>1.1896168389999999</v>
      </c>
      <c r="AS86" s="95">
        <v>1.0652605995</v>
      </c>
      <c r="AT86" s="95">
        <v>1.3284901594</v>
      </c>
      <c r="AU86" s="94" t="s">
        <v>28</v>
      </c>
      <c r="AV86" s="94" t="s">
        <v>28</v>
      </c>
      <c r="AW86" s="94" t="s">
        <v>28</v>
      </c>
      <c r="AX86" s="94" t="s">
        <v>231</v>
      </c>
      <c r="AY86" s="94" t="s">
        <v>232</v>
      </c>
      <c r="AZ86" s="94" t="s">
        <v>28</v>
      </c>
      <c r="BA86" s="94" t="s">
        <v>28</v>
      </c>
      <c r="BB86" s="94" t="s">
        <v>28</v>
      </c>
      <c r="BC86" s="106" t="s">
        <v>236</v>
      </c>
      <c r="BD86" s="107">
        <v>4207</v>
      </c>
      <c r="BE86" s="107">
        <v>5033</v>
      </c>
      <c r="BF86" s="107">
        <v>6394</v>
      </c>
    </row>
    <row r="87" spans="1:93" x14ac:dyDescent="0.3">
      <c r="A87" s="9"/>
      <c r="B87" t="s">
        <v>101</v>
      </c>
      <c r="C87" s="94">
        <v>3988</v>
      </c>
      <c r="D87" s="104">
        <v>42753</v>
      </c>
      <c r="E87" s="105">
        <v>8.9860501999999995E-2</v>
      </c>
      <c r="F87" s="95">
        <v>8.0900987399999999E-2</v>
      </c>
      <c r="G87" s="95">
        <v>9.9812253000000004E-2</v>
      </c>
      <c r="H87" s="95">
        <v>1.1671902499999999E-2</v>
      </c>
      <c r="I87" s="97">
        <v>9.3280003700000003E-2</v>
      </c>
      <c r="J87" s="95">
        <v>9.0429398699999997E-2</v>
      </c>
      <c r="K87" s="95">
        <v>9.6220468399999995E-2</v>
      </c>
      <c r="L87" s="95">
        <v>0.8735877822</v>
      </c>
      <c r="M87" s="95">
        <v>0.78648697219999997</v>
      </c>
      <c r="N87" s="95">
        <v>0.97033471640000002</v>
      </c>
      <c r="O87" s="104">
        <v>5274</v>
      </c>
      <c r="P87" s="104">
        <v>47647</v>
      </c>
      <c r="Q87" s="105">
        <v>0.1074924574</v>
      </c>
      <c r="R87" s="95">
        <v>9.6989065499999999E-2</v>
      </c>
      <c r="S87" s="95">
        <v>0.11913331000000001</v>
      </c>
      <c r="T87" s="95">
        <v>0.14369296349999999</v>
      </c>
      <c r="U87" s="97">
        <v>0.1106890255</v>
      </c>
      <c r="V87" s="95">
        <v>0.1077416512</v>
      </c>
      <c r="W87" s="95">
        <v>0.11371702810000001</v>
      </c>
      <c r="X87" s="95">
        <v>0.92616044669999997</v>
      </c>
      <c r="Y87" s="95">
        <v>0.83566269100000001</v>
      </c>
      <c r="Z87" s="95">
        <v>1.0264586205999999</v>
      </c>
      <c r="AA87" s="104">
        <v>7133</v>
      </c>
      <c r="AB87" s="104">
        <v>53586</v>
      </c>
      <c r="AC87" s="105">
        <v>0.1306309202</v>
      </c>
      <c r="AD87" s="95">
        <v>0.1180661876</v>
      </c>
      <c r="AE87" s="95">
        <v>0.1445328055</v>
      </c>
      <c r="AF87" s="95">
        <v>0.23558995529999999</v>
      </c>
      <c r="AG87" s="97">
        <v>0.13311312659999999</v>
      </c>
      <c r="AH87" s="95">
        <v>0.13005958840000001</v>
      </c>
      <c r="AI87" s="95">
        <v>0.13623835570000001</v>
      </c>
      <c r="AJ87" s="95">
        <v>0.94063541179999999</v>
      </c>
      <c r="AK87" s="95">
        <v>0.85016041200000003</v>
      </c>
      <c r="AL87" s="95">
        <v>1.0407388599</v>
      </c>
      <c r="AM87" s="95">
        <v>4.3164240000000001E-4</v>
      </c>
      <c r="AN87" s="95">
        <v>1.2152566172999999</v>
      </c>
      <c r="AO87" s="95">
        <v>1.0902432208999999</v>
      </c>
      <c r="AP87" s="95">
        <v>1.3546047502</v>
      </c>
      <c r="AQ87" s="95">
        <v>1.6974986E-3</v>
      </c>
      <c r="AR87" s="95">
        <v>1.1962147448</v>
      </c>
      <c r="AS87" s="95">
        <v>1.0695960760000001</v>
      </c>
      <c r="AT87" s="95">
        <v>1.3378225181000001</v>
      </c>
      <c r="AU87" s="94" t="s">
        <v>28</v>
      </c>
      <c r="AV87" s="94" t="s">
        <v>28</v>
      </c>
      <c r="AW87" s="94" t="s">
        <v>28</v>
      </c>
      <c r="AX87" s="94" t="s">
        <v>231</v>
      </c>
      <c r="AY87" s="94" t="s">
        <v>232</v>
      </c>
      <c r="AZ87" s="94" t="s">
        <v>28</v>
      </c>
      <c r="BA87" s="94" t="s">
        <v>28</v>
      </c>
      <c r="BB87" s="94" t="s">
        <v>28</v>
      </c>
      <c r="BC87" s="106" t="s">
        <v>236</v>
      </c>
      <c r="BD87" s="107">
        <v>3988</v>
      </c>
      <c r="BE87" s="107">
        <v>5274</v>
      </c>
      <c r="BF87" s="107">
        <v>7133</v>
      </c>
    </row>
    <row r="88" spans="1:93" x14ac:dyDescent="0.3">
      <c r="A88" s="9"/>
      <c r="B88" t="s">
        <v>102</v>
      </c>
      <c r="C88" s="94">
        <v>2028</v>
      </c>
      <c r="D88" s="104">
        <v>15597</v>
      </c>
      <c r="E88" s="105">
        <v>0.11416222700000001</v>
      </c>
      <c r="F88" s="95">
        <v>0.1023243509</v>
      </c>
      <c r="G88" s="95">
        <v>0.12736962369999999</v>
      </c>
      <c r="H88" s="95">
        <v>6.2064311900000002E-2</v>
      </c>
      <c r="I88" s="97">
        <v>0.13002500480000001</v>
      </c>
      <c r="J88" s="95">
        <v>0.12448736790000001</v>
      </c>
      <c r="K88" s="95">
        <v>0.1358089753</v>
      </c>
      <c r="L88" s="95">
        <v>1.1098394119999999</v>
      </c>
      <c r="M88" s="95">
        <v>0.99475632599999997</v>
      </c>
      <c r="N88" s="95">
        <v>1.2382364287000001</v>
      </c>
      <c r="O88" s="104">
        <v>2452</v>
      </c>
      <c r="P88" s="104">
        <v>16759</v>
      </c>
      <c r="Q88" s="105">
        <v>0.13520592240000001</v>
      </c>
      <c r="R88" s="95">
        <v>0.1214726267</v>
      </c>
      <c r="S88" s="95">
        <v>0.1504918593</v>
      </c>
      <c r="T88" s="95">
        <v>5.2115720999999999E-3</v>
      </c>
      <c r="U88" s="97">
        <v>0.14630944570000001</v>
      </c>
      <c r="V88" s="95">
        <v>0.1406314685</v>
      </c>
      <c r="W88" s="95">
        <v>0.15221667050000001</v>
      </c>
      <c r="X88" s="95">
        <v>1.1649410616</v>
      </c>
      <c r="Y88" s="95">
        <v>1.0466142919999999</v>
      </c>
      <c r="Z88" s="95">
        <v>1.2966454666</v>
      </c>
      <c r="AA88" s="104">
        <v>2881</v>
      </c>
      <c r="AB88" s="104">
        <v>16525</v>
      </c>
      <c r="AC88" s="105">
        <v>0.1613455083</v>
      </c>
      <c r="AD88" s="95">
        <v>0.1451628489</v>
      </c>
      <c r="AE88" s="95">
        <v>0.17933219989999999</v>
      </c>
      <c r="AF88" s="95">
        <v>5.4173496000000003E-3</v>
      </c>
      <c r="AG88" s="97">
        <v>0.17434190620000001</v>
      </c>
      <c r="AH88" s="95">
        <v>0.1680905657</v>
      </c>
      <c r="AI88" s="95">
        <v>0.18082573599999999</v>
      </c>
      <c r="AJ88" s="95">
        <v>1.1618022619999999</v>
      </c>
      <c r="AK88" s="95">
        <v>1.0452756199</v>
      </c>
      <c r="AL88" s="95">
        <v>1.2913192179999999</v>
      </c>
      <c r="AM88" s="95">
        <v>2.9942466000000001E-3</v>
      </c>
      <c r="AN88" s="95">
        <v>1.1933316631999999</v>
      </c>
      <c r="AO88" s="95">
        <v>1.0618822501</v>
      </c>
      <c r="AP88" s="95">
        <v>1.3410530765999999</v>
      </c>
      <c r="AQ88" s="95">
        <v>5.6688290000000002E-3</v>
      </c>
      <c r="AR88" s="95">
        <v>1.1843315076000001</v>
      </c>
      <c r="AS88" s="95">
        <v>1.0505512903000001</v>
      </c>
      <c r="AT88" s="95">
        <v>1.3351476819000001</v>
      </c>
      <c r="AU88" s="94" t="s">
        <v>28</v>
      </c>
      <c r="AV88" s="94" t="s">
        <v>28</v>
      </c>
      <c r="AW88" s="94" t="s">
        <v>28</v>
      </c>
      <c r="AX88" s="94" t="s">
        <v>28</v>
      </c>
      <c r="AY88" s="94" t="s">
        <v>232</v>
      </c>
      <c r="AZ88" s="94" t="s">
        <v>28</v>
      </c>
      <c r="BA88" s="94" t="s">
        <v>28</v>
      </c>
      <c r="BB88" s="94" t="s">
        <v>28</v>
      </c>
      <c r="BC88" s="106" t="s">
        <v>275</v>
      </c>
      <c r="BD88" s="107">
        <v>2028</v>
      </c>
      <c r="BE88" s="107">
        <v>2452</v>
      </c>
      <c r="BF88" s="107">
        <v>2881</v>
      </c>
    </row>
    <row r="89" spans="1:93" x14ac:dyDescent="0.3">
      <c r="A89" s="9"/>
      <c r="B89" t="s">
        <v>150</v>
      </c>
      <c r="C89" s="94">
        <v>4112</v>
      </c>
      <c r="D89" s="104">
        <v>40150</v>
      </c>
      <c r="E89" s="105">
        <v>9.5291029999999999E-2</v>
      </c>
      <c r="F89" s="95">
        <v>8.5863695700000006E-2</v>
      </c>
      <c r="G89" s="95">
        <v>0.1057534307</v>
      </c>
      <c r="H89" s="95">
        <v>0.1502316252</v>
      </c>
      <c r="I89" s="97">
        <v>0.1024159402</v>
      </c>
      <c r="J89" s="95">
        <v>9.9332972800000002E-2</v>
      </c>
      <c r="K89" s="95">
        <v>0.1055945928</v>
      </c>
      <c r="L89" s="95">
        <v>0.92638119839999999</v>
      </c>
      <c r="M89" s="95">
        <v>0.83473243320000001</v>
      </c>
      <c r="N89" s="95">
        <v>1.0280924649000001</v>
      </c>
      <c r="O89" s="104">
        <v>5180</v>
      </c>
      <c r="P89" s="104">
        <v>43755</v>
      </c>
      <c r="Q89" s="105">
        <v>0.11133468119999999</v>
      </c>
      <c r="R89" s="95">
        <v>0.10051075299999999</v>
      </c>
      <c r="S89" s="95">
        <v>0.1233242301</v>
      </c>
      <c r="T89" s="95">
        <v>0.42547219650000001</v>
      </c>
      <c r="U89" s="97">
        <v>0.1183864701</v>
      </c>
      <c r="V89" s="95">
        <v>0.1152060441</v>
      </c>
      <c r="W89" s="95">
        <v>0.1216546963</v>
      </c>
      <c r="X89" s="95">
        <v>0.95926524059999996</v>
      </c>
      <c r="Y89" s="95">
        <v>0.86600572809999998</v>
      </c>
      <c r="Z89" s="95">
        <v>1.0625678005000001</v>
      </c>
      <c r="AA89" s="104">
        <v>6380</v>
      </c>
      <c r="AB89" s="104">
        <v>44935</v>
      </c>
      <c r="AC89" s="105">
        <v>0.13232022900000001</v>
      </c>
      <c r="AD89" s="95">
        <v>0.1195993811</v>
      </c>
      <c r="AE89" s="95">
        <v>0.14639409370000001</v>
      </c>
      <c r="AF89" s="95">
        <v>0.34847315810000001</v>
      </c>
      <c r="AG89" s="97">
        <v>0.14198286409999999</v>
      </c>
      <c r="AH89" s="95">
        <v>0.13854129709999999</v>
      </c>
      <c r="AI89" s="95">
        <v>0.14550992469999999</v>
      </c>
      <c r="AJ89" s="95">
        <v>0.95279963489999997</v>
      </c>
      <c r="AK89" s="95">
        <v>0.86120049460000003</v>
      </c>
      <c r="AL89" s="95">
        <v>1.0541414572000001</v>
      </c>
      <c r="AM89" s="95">
        <v>1.7236058000000001E-3</v>
      </c>
      <c r="AN89" s="95">
        <v>1.1884906627</v>
      </c>
      <c r="AO89" s="95">
        <v>1.0668329228</v>
      </c>
      <c r="AP89" s="95">
        <v>1.3240218078999999</v>
      </c>
      <c r="AQ89" s="95">
        <v>5.8188420000000003E-3</v>
      </c>
      <c r="AR89" s="95">
        <v>1.1683647582000001</v>
      </c>
      <c r="AS89" s="95">
        <v>1.0460462442</v>
      </c>
      <c r="AT89" s="95">
        <v>1.3049864819999999</v>
      </c>
      <c r="AU89" s="94" t="s">
        <v>28</v>
      </c>
      <c r="AV89" s="94" t="s">
        <v>28</v>
      </c>
      <c r="AW89" s="94" t="s">
        <v>28</v>
      </c>
      <c r="AX89" s="94" t="s">
        <v>28</v>
      </c>
      <c r="AY89" s="94" t="s">
        <v>232</v>
      </c>
      <c r="AZ89" s="94" t="s">
        <v>28</v>
      </c>
      <c r="BA89" s="94" t="s">
        <v>28</v>
      </c>
      <c r="BB89" s="94" t="s">
        <v>28</v>
      </c>
      <c r="BC89" s="106" t="s">
        <v>275</v>
      </c>
      <c r="BD89" s="107">
        <v>4112</v>
      </c>
      <c r="BE89" s="107">
        <v>5180</v>
      </c>
      <c r="BF89" s="107">
        <v>6380</v>
      </c>
    </row>
    <row r="90" spans="1:93" x14ac:dyDescent="0.3">
      <c r="A90" s="9"/>
      <c r="B90" t="s">
        <v>151</v>
      </c>
      <c r="C90" s="94">
        <v>3144</v>
      </c>
      <c r="D90" s="104">
        <v>27436</v>
      </c>
      <c r="E90" s="105">
        <v>0.1010884875</v>
      </c>
      <c r="F90" s="95">
        <v>9.0927238199999996E-2</v>
      </c>
      <c r="G90" s="95">
        <v>0.1123852711</v>
      </c>
      <c r="H90" s="95">
        <v>0.74738674000000005</v>
      </c>
      <c r="I90" s="97">
        <v>0.1145939641</v>
      </c>
      <c r="J90" s="95">
        <v>0.11065755400000001</v>
      </c>
      <c r="K90" s="95">
        <v>0.1186704038</v>
      </c>
      <c r="L90" s="95">
        <v>0.9827417571</v>
      </c>
      <c r="M90" s="95">
        <v>0.88395816380000003</v>
      </c>
      <c r="N90" s="95">
        <v>1.0925645587999999</v>
      </c>
      <c r="O90" s="104">
        <v>3603</v>
      </c>
      <c r="P90" s="104">
        <v>28839</v>
      </c>
      <c r="Q90" s="105">
        <v>0.11456864009999999</v>
      </c>
      <c r="R90" s="95">
        <v>0.1031924529</v>
      </c>
      <c r="S90" s="95">
        <v>0.12719896589999999</v>
      </c>
      <c r="T90" s="95">
        <v>0.80817197829999998</v>
      </c>
      <c r="U90" s="97">
        <v>0.1249349839</v>
      </c>
      <c r="V90" s="95">
        <v>0.1209214316</v>
      </c>
      <c r="W90" s="95">
        <v>0.12908175159999999</v>
      </c>
      <c r="X90" s="95">
        <v>0.9871291941</v>
      </c>
      <c r="Y90" s="95">
        <v>0.88911139029999997</v>
      </c>
      <c r="Z90" s="95">
        <v>1.0959527193</v>
      </c>
      <c r="AA90" s="104">
        <v>4129</v>
      </c>
      <c r="AB90" s="104">
        <v>28973</v>
      </c>
      <c r="AC90" s="105">
        <v>0.1316003667</v>
      </c>
      <c r="AD90" s="95">
        <v>0.118641177</v>
      </c>
      <c r="AE90" s="95">
        <v>0.14597509019999999</v>
      </c>
      <c r="AF90" s="95">
        <v>0.30902073930000001</v>
      </c>
      <c r="AG90" s="97">
        <v>0.14251199389999999</v>
      </c>
      <c r="AH90" s="95">
        <v>0.13823074460000001</v>
      </c>
      <c r="AI90" s="95">
        <v>0.146925841</v>
      </c>
      <c r="AJ90" s="95">
        <v>0.9476161152</v>
      </c>
      <c r="AK90" s="95">
        <v>0.85430074460000005</v>
      </c>
      <c r="AL90" s="95">
        <v>1.0511243345000001</v>
      </c>
      <c r="AM90" s="95">
        <v>1.5768221900000001E-2</v>
      </c>
      <c r="AN90" s="95">
        <v>1.1486595861</v>
      </c>
      <c r="AO90" s="95">
        <v>1.0264217526999999</v>
      </c>
      <c r="AP90" s="95">
        <v>1.285454874</v>
      </c>
      <c r="AQ90" s="95">
        <v>3.1841435600000002E-2</v>
      </c>
      <c r="AR90" s="95">
        <v>1.1333500273999999</v>
      </c>
      <c r="AS90" s="95">
        <v>1.0109320178000001</v>
      </c>
      <c r="AT90" s="95">
        <v>1.2705921486</v>
      </c>
      <c r="AU90" s="94" t="s">
        <v>28</v>
      </c>
      <c r="AV90" s="94" t="s">
        <v>28</v>
      </c>
      <c r="AW90" s="94" t="s">
        <v>28</v>
      </c>
      <c r="AX90" s="94" t="s">
        <v>28</v>
      </c>
      <c r="AY90" s="94" t="s">
        <v>28</v>
      </c>
      <c r="AZ90" s="94" t="s">
        <v>28</v>
      </c>
      <c r="BA90" s="94" t="s">
        <v>28</v>
      </c>
      <c r="BB90" s="94" t="s">
        <v>28</v>
      </c>
      <c r="BC90" s="106" t="s">
        <v>28</v>
      </c>
      <c r="BD90" s="107">
        <v>3144</v>
      </c>
      <c r="BE90" s="107">
        <v>3603</v>
      </c>
      <c r="BF90" s="107">
        <v>4129</v>
      </c>
    </row>
    <row r="91" spans="1:93" x14ac:dyDescent="0.3">
      <c r="A91" s="9"/>
      <c r="B91" t="s">
        <v>103</v>
      </c>
      <c r="C91" s="94">
        <v>3778</v>
      </c>
      <c r="D91" s="104">
        <v>36632</v>
      </c>
      <c r="E91" s="105">
        <v>9.7607097899999995E-2</v>
      </c>
      <c r="F91" s="95">
        <v>8.7841433299999994E-2</v>
      </c>
      <c r="G91" s="95">
        <v>0.1084584483</v>
      </c>
      <c r="H91" s="95">
        <v>0.32942717849999997</v>
      </c>
      <c r="I91" s="97">
        <v>0.103133872</v>
      </c>
      <c r="J91" s="95">
        <v>9.9897096300000002E-2</v>
      </c>
      <c r="K91" s="95">
        <v>0.1064755228</v>
      </c>
      <c r="L91" s="95">
        <v>0.94889708230000003</v>
      </c>
      <c r="M91" s="95">
        <v>0.85395920560000005</v>
      </c>
      <c r="N91" s="95">
        <v>1.0543895620999999</v>
      </c>
      <c r="O91" s="104">
        <v>4889</v>
      </c>
      <c r="P91" s="104">
        <v>39916</v>
      </c>
      <c r="Q91" s="105">
        <v>0.12221325030000001</v>
      </c>
      <c r="R91" s="95">
        <v>0.11019595359999999</v>
      </c>
      <c r="S91" s="95">
        <v>0.13554107979999999</v>
      </c>
      <c r="T91" s="95">
        <v>0.32816777229999999</v>
      </c>
      <c r="U91" s="97">
        <v>0.1224822126</v>
      </c>
      <c r="V91" s="95">
        <v>0.1190965907</v>
      </c>
      <c r="W91" s="95">
        <v>0.12596407949999999</v>
      </c>
      <c r="X91" s="95">
        <v>1.0529955419000001</v>
      </c>
      <c r="Y91" s="95">
        <v>0.94945390620000003</v>
      </c>
      <c r="Z91" s="95">
        <v>1.1678287949999999</v>
      </c>
      <c r="AA91" s="104">
        <v>6432</v>
      </c>
      <c r="AB91" s="104">
        <v>44176</v>
      </c>
      <c r="AC91" s="105">
        <v>0.14322066980000001</v>
      </c>
      <c r="AD91" s="95">
        <v>0.12939978769999999</v>
      </c>
      <c r="AE91" s="95">
        <v>0.15851772720000001</v>
      </c>
      <c r="AF91" s="95">
        <v>0.55179141210000004</v>
      </c>
      <c r="AG91" s="97">
        <v>0.14559942049999999</v>
      </c>
      <c r="AH91" s="95">
        <v>0.14208431169999999</v>
      </c>
      <c r="AI91" s="95">
        <v>0.14920149160000001</v>
      </c>
      <c r="AJ91" s="95">
        <v>1.0312905509000001</v>
      </c>
      <c r="AK91" s="95">
        <v>0.93177038320000005</v>
      </c>
      <c r="AL91" s="95">
        <v>1.1414402296999999</v>
      </c>
      <c r="AM91" s="95">
        <v>4.5330923000000004E-3</v>
      </c>
      <c r="AN91" s="95">
        <v>1.1718915046</v>
      </c>
      <c r="AO91" s="95">
        <v>1.050317441</v>
      </c>
      <c r="AP91" s="95">
        <v>1.3075377453000001</v>
      </c>
      <c r="AQ91" s="95">
        <v>9.4700900000000007E-5</v>
      </c>
      <c r="AR91" s="95">
        <v>1.2520938841</v>
      </c>
      <c r="AS91" s="95">
        <v>1.1184499134999999</v>
      </c>
      <c r="AT91" s="95">
        <v>1.4017070195000001</v>
      </c>
      <c r="AU91" s="94" t="s">
        <v>28</v>
      </c>
      <c r="AV91" s="94" t="s">
        <v>28</v>
      </c>
      <c r="AW91" s="94" t="s">
        <v>28</v>
      </c>
      <c r="AX91" s="94" t="s">
        <v>231</v>
      </c>
      <c r="AY91" s="94" t="s">
        <v>232</v>
      </c>
      <c r="AZ91" s="94" t="s">
        <v>28</v>
      </c>
      <c r="BA91" s="94" t="s">
        <v>28</v>
      </c>
      <c r="BB91" s="94" t="s">
        <v>28</v>
      </c>
      <c r="BC91" s="106" t="s">
        <v>236</v>
      </c>
      <c r="BD91" s="107">
        <v>3778</v>
      </c>
      <c r="BE91" s="107">
        <v>4889</v>
      </c>
      <c r="BF91" s="107">
        <v>6432</v>
      </c>
    </row>
    <row r="92" spans="1:93" x14ac:dyDescent="0.3">
      <c r="A92" s="9"/>
      <c r="B92" t="s">
        <v>113</v>
      </c>
      <c r="C92" s="94">
        <v>1853</v>
      </c>
      <c r="D92" s="104">
        <v>27938</v>
      </c>
      <c r="E92" s="105">
        <v>6.7559955000000005E-2</v>
      </c>
      <c r="F92" s="95">
        <v>6.0431228199999999E-2</v>
      </c>
      <c r="G92" s="95">
        <v>7.5529616899999999E-2</v>
      </c>
      <c r="H92" s="95">
        <v>1.4788199999999999E-13</v>
      </c>
      <c r="I92" s="97">
        <v>6.6325434899999994E-2</v>
      </c>
      <c r="J92" s="95">
        <v>6.3373267400000002E-2</v>
      </c>
      <c r="K92" s="95">
        <v>6.9415125600000002E-2</v>
      </c>
      <c r="L92" s="95">
        <v>0.65679080300000003</v>
      </c>
      <c r="M92" s="95">
        <v>0.58748817870000003</v>
      </c>
      <c r="N92" s="95">
        <v>0.73426866199999996</v>
      </c>
      <c r="O92" s="104">
        <v>2176</v>
      </c>
      <c r="P92" s="104">
        <v>30830</v>
      </c>
      <c r="Q92" s="105">
        <v>7.23314226E-2</v>
      </c>
      <c r="R92" s="95">
        <v>6.4860500599999996E-2</v>
      </c>
      <c r="S92" s="95">
        <v>8.0662878699999996E-2</v>
      </c>
      <c r="T92" s="95">
        <v>1.8751559999999999E-17</v>
      </c>
      <c r="U92" s="97">
        <v>7.0580603300000003E-2</v>
      </c>
      <c r="V92" s="95">
        <v>6.7676499000000001E-2</v>
      </c>
      <c r="W92" s="95">
        <v>7.3609327299999999E-2</v>
      </c>
      <c r="X92" s="95">
        <v>0.62321119300000005</v>
      </c>
      <c r="Y92" s="95">
        <v>0.5588413512</v>
      </c>
      <c r="Z92" s="95">
        <v>0.69499544049999995</v>
      </c>
      <c r="AA92" s="104">
        <v>2708</v>
      </c>
      <c r="AB92" s="104">
        <v>32712</v>
      </c>
      <c r="AC92" s="105">
        <v>8.3072502000000006E-2</v>
      </c>
      <c r="AD92" s="95">
        <v>7.4662277099999994E-2</v>
      </c>
      <c r="AE92" s="95">
        <v>9.2430084699999998E-2</v>
      </c>
      <c r="AF92" s="95">
        <v>3.8854129999999997E-21</v>
      </c>
      <c r="AG92" s="97">
        <v>8.2783076499999997E-2</v>
      </c>
      <c r="AH92" s="95">
        <v>7.9723140100000006E-2</v>
      </c>
      <c r="AI92" s="95">
        <v>8.5960459599999997E-2</v>
      </c>
      <c r="AJ92" s="95">
        <v>0.59818102049999999</v>
      </c>
      <c r="AK92" s="95">
        <v>0.53762142710000005</v>
      </c>
      <c r="AL92" s="95">
        <v>0.66556226230000004</v>
      </c>
      <c r="AM92" s="95">
        <v>2.3018439299999999E-2</v>
      </c>
      <c r="AN92" s="95">
        <v>1.1484981088999999</v>
      </c>
      <c r="AO92" s="95">
        <v>1.0192577732999999</v>
      </c>
      <c r="AP92" s="95">
        <v>1.2941259224999999</v>
      </c>
      <c r="AQ92" s="95">
        <v>0.27837076230000002</v>
      </c>
      <c r="AR92" s="95">
        <v>1.0706256771</v>
      </c>
      <c r="AS92" s="95">
        <v>0.94634522450000003</v>
      </c>
      <c r="AT92" s="95">
        <v>1.2112274789999999</v>
      </c>
      <c r="AU92" s="94">
        <v>1</v>
      </c>
      <c r="AV92" s="94">
        <v>2</v>
      </c>
      <c r="AW92" s="94">
        <v>3</v>
      </c>
      <c r="AX92" s="94" t="s">
        <v>28</v>
      </c>
      <c r="AY92" s="94" t="s">
        <v>28</v>
      </c>
      <c r="AZ92" s="94" t="s">
        <v>28</v>
      </c>
      <c r="BA92" s="94" t="s">
        <v>28</v>
      </c>
      <c r="BB92" s="94" t="s">
        <v>28</v>
      </c>
      <c r="BC92" s="106" t="s">
        <v>234</v>
      </c>
      <c r="BD92" s="107">
        <v>1853</v>
      </c>
      <c r="BE92" s="107">
        <v>2176</v>
      </c>
      <c r="BF92" s="107">
        <v>2708</v>
      </c>
    </row>
    <row r="93" spans="1:93" x14ac:dyDescent="0.3">
      <c r="A93" s="9"/>
      <c r="B93" t="s">
        <v>112</v>
      </c>
      <c r="C93" s="94">
        <v>532</v>
      </c>
      <c r="D93" s="104">
        <v>5091</v>
      </c>
      <c r="E93" s="105">
        <v>9.6437663100000001E-2</v>
      </c>
      <c r="F93" s="95">
        <v>8.4349375200000007E-2</v>
      </c>
      <c r="G93" s="95">
        <v>0.1102583491</v>
      </c>
      <c r="H93" s="95">
        <v>0.34515198879999998</v>
      </c>
      <c r="I93" s="97">
        <v>0.10449813400000001</v>
      </c>
      <c r="J93" s="95">
        <v>9.5985198699999996E-2</v>
      </c>
      <c r="K93" s="95">
        <v>0.11376608219999999</v>
      </c>
      <c r="L93" s="95">
        <v>0.93752830610000004</v>
      </c>
      <c r="M93" s="95">
        <v>0.82001081649999996</v>
      </c>
      <c r="N93" s="95">
        <v>1.0718874763999999</v>
      </c>
      <c r="O93" s="104">
        <v>601</v>
      </c>
      <c r="P93" s="104">
        <v>5505</v>
      </c>
      <c r="Q93" s="105">
        <v>0.1009324514</v>
      </c>
      <c r="R93" s="95">
        <v>8.8623663399999997E-2</v>
      </c>
      <c r="S93" s="95">
        <v>0.1149507857</v>
      </c>
      <c r="T93" s="95">
        <v>3.5290545100000001E-2</v>
      </c>
      <c r="U93" s="97">
        <v>0.10917347870000001</v>
      </c>
      <c r="V93" s="95">
        <v>0.10078500310000001</v>
      </c>
      <c r="W93" s="95">
        <v>0.1182601387</v>
      </c>
      <c r="X93" s="95">
        <v>0.86963910310000003</v>
      </c>
      <c r="Y93" s="95">
        <v>0.76358596369999998</v>
      </c>
      <c r="Z93" s="95">
        <v>0.99042178039999995</v>
      </c>
      <c r="AA93" s="104">
        <v>854</v>
      </c>
      <c r="AB93" s="104">
        <v>7014</v>
      </c>
      <c r="AC93" s="105">
        <v>0.1203292527</v>
      </c>
      <c r="AD93" s="95">
        <v>0.106518231</v>
      </c>
      <c r="AE93" s="95">
        <v>0.1359309943</v>
      </c>
      <c r="AF93" s="95">
        <v>2.1197227799999999E-2</v>
      </c>
      <c r="AG93" s="97">
        <v>0.121756487</v>
      </c>
      <c r="AH93" s="95">
        <v>0.113858273</v>
      </c>
      <c r="AI93" s="95">
        <v>0.1302025909</v>
      </c>
      <c r="AJ93" s="95">
        <v>0.86645608839999999</v>
      </c>
      <c r="AK93" s="95">
        <v>0.76700692250000002</v>
      </c>
      <c r="AL93" s="95">
        <v>0.97879970979999997</v>
      </c>
      <c r="AM93" s="95">
        <v>2.2341801800000002E-2</v>
      </c>
      <c r="AN93" s="95">
        <v>1.1921760644999999</v>
      </c>
      <c r="AO93" s="95">
        <v>1.0252861513</v>
      </c>
      <c r="AP93" s="95">
        <v>1.3862313141</v>
      </c>
      <c r="AQ93" s="95">
        <v>0.57792672099999998</v>
      </c>
      <c r="AR93" s="95">
        <v>1.0466082253</v>
      </c>
      <c r="AS93" s="95">
        <v>0.89144563460000004</v>
      </c>
      <c r="AT93" s="95">
        <v>1.2287779924</v>
      </c>
      <c r="AU93" s="94" t="s">
        <v>28</v>
      </c>
      <c r="AV93" s="94" t="s">
        <v>28</v>
      </c>
      <c r="AW93" s="94" t="s">
        <v>28</v>
      </c>
      <c r="AX93" s="94" t="s">
        <v>28</v>
      </c>
      <c r="AY93" s="94" t="s">
        <v>28</v>
      </c>
      <c r="AZ93" s="94" t="s">
        <v>28</v>
      </c>
      <c r="BA93" s="94" t="s">
        <v>28</v>
      </c>
      <c r="BB93" s="94" t="s">
        <v>28</v>
      </c>
      <c r="BC93" s="106" t="s">
        <v>28</v>
      </c>
      <c r="BD93" s="107">
        <v>532</v>
      </c>
      <c r="BE93" s="107">
        <v>601</v>
      </c>
      <c r="BF93" s="107">
        <v>854</v>
      </c>
    </row>
    <row r="94" spans="1:93" x14ac:dyDescent="0.3">
      <c r="A94" s="9"/>
      <c r="B94" t="s">
        <v>114</v>
      </c>
      <c r="C94" s="94">
        <v>3843</v>
      </c>
      <c r="D94" s="104">
        <v>38885</v>
      </c>
      <c r="E94" s="105">
        <v>9.0420335199999993E-2</v>
      </c>
      <c r="F94" s="95">
        <v>8.1441859000000005E-2</v>
      </c>
      <c r="G94" s="95">
        <v>0.1003886346</v>
      </c>
      <c r="H94" s="95">
        <v>1.5673519800000001E-2</v>
      </c>
      <c r="I94" s="97">
        <v>9.8829882999999993E-2</v>
      </c>
      <c r="J94" s="95">
        <v>9.5754113099999996E-2</v>
      </c>
      <c r="K94" s="95">
        <v>0.1020044514</v>
      </c>
      <c r="L94" s="95">
        <v>0.8790302565</v>
      </c>
      <c r="M94" s="95">
        <v>0.79174510939999998</v>
      </c>
      <c r="N94" s="95">
        <v>0.97593806719999998</v>
      </c>
      <c r="O94" s="104">
        <v>4610</v>
      </c>
      <c r="P94" s="104">
        <v>43266</v>
      </c>
      <c r="Q94" s="105">
        <v>0.10294458519999999</v>
      </c>
      <c r="R94" s="95">
        <v>9.2872834599999995E-2</v>
      </c>
      <c r="S94" s="95">
        <v>0.1141085839</v>
      </c>
      <c r="T94" s="95">
        <v>2.2420890799999999E-2</v>
      </c>
      <c r="U94" s="97">
        <v>0.106550178</v>
      </c>
      <c r="V94" s="95">
        <v>0.10351839190000001</v>
      </c>
      <c r="W94" s="95">
        <v>0.1096707572</v>
      </c>
      <c r="X94" s="95">
        <v>0.88697574999999995</v>
      </c>
      <c r="Y94" s="95">
        <v>0.80019703689999999</v>
      </c>
      <c r="Z94" s="95">
        <v>0.98316532649999999</v>
      </c>
      <c r="AA94" s="104">
        <v>5865</v>
      </c>
      <c r="AB94" s="104">
        <v>49184</v>
      </c>
      <c r="AC94" s="105">
        <v>0.11690039300000001</v>
      </c>
      <c r="AD94" s="95">
        <v>0.1055899859</v>
      </c>
      <c r="AE94" s="95">
        <v>0.129422329</v>
      </c>
      <c r="AF94" s="95">
        <v>9.0744060000000001E-4</v>
      </c>
      <c r="AG94" s="97">
        <v>0.11924609630000001</v>
      </c>
      <c r="AH94" s="95">
        <v>0.1162330018</v>
      </c>
      <c r="AI94" s="95">
        <v>0.12233729879999999</v>
      </c>
      <c r="AJ94" s="95">
        <v>0.84176586340000004</v>
      </c>
      <c r="AK94" s="95">
        <v>0.76032289850000001</v>
      </c>
      <c r="AL94" s="95">
        <v>0.93193269619999997</v>
      </c>
      <c r="AM94" s="95">
        <v>2.2583534400000001E-2</v>
      </c>
      <c r="AN94" s="95">
        <v>1.1355662151999999</v>
      </c>
      <c r="AO94" s="95">
        <v>1.0180250627</v>
      </c>
      <c r="AP94" s="95">
        <v>1.2666786666000001</v>
      </c>
      <c r="AQ94" s="95">
        <v>2.2703528000000001E-2</v>
      </c>
      <c r="AR94" s="95">
        <v>1.138511431</v>
      </c>
      <c r="AS94" s="95">
        <v>1.0182949912999999</v>
      </c>
      <c r="AT94" s="95">
        <v>1.2729202144</v>
      </c>
      <c r="AU94" s="94" t="s">
        <v>28</v>
      </c>
      <c r="AV94" s="94" t="s">
        <v>28</v>
      </c>
      <c r="AW94" s="94">
        <v>3</v>
      </c>
      <c r="AX94" s="94" t="s">
        <v>28</v>
      </c>
      <c r="AY94" s="94" t="s">
        <v>28</v>
      </c>
      <c r="AZ94" s="94" t="s">
        <v>28</v>
      </c>
      <c r="BA94" s="94" t="s">
        <v>28</v>
      </c>
      <c r="BB94" s="94" t="s">
        <v>28</v>
      </c>
      <c r="BC94" s="106">
        <v>-3</v>
      </c>
      <c r="BD94" s="107">
        <v>3843</v>
      </c>
      <c r="BE94" s="107">
        <v>4610</v>
      </c>
      <c r="BF94" s="107">
        <v>5865</v>
      </c>
    </row>
    <row r="95" spans="1:93" x14ac:dyDescent="0.3">
      <c r="A95" s="9"/>
      <c r="B95" t="s">
        <v>104</v>
      </c>
      <c r="C95" s="94">
        <v>4498</v>
      </c>
      <c r="D95" s="104">
        <v>36684</v>
      </c>
      <c r="E95" s="105">
        <v>0.1118706614</v>
      </c>
      <c r="F95" s="95">
        <v>0.1008685604</v>
      </c>
      <c r="G95" s="95">
        <v>0.1240728015</v>
      </c>
      <c r="H95" s="95">
        <v>0.1120286826</v>
      </c>
      <c r="I95" s="97">
        <v>0.12261476390000001</v>
      </c>
      <c r="J95" s="95">
        <v>0.1190833332</v>
      </c>
      <c r="K95" s="95">
        <v>0.12625091969999999</v>
      </c>
      <c r="L95" s="95">
        <v>1.0875617297</v>
      </c>
      <c r="M95" s="95">
        <v>0.98060371430000004</v>
      </c>
      <c r="N95" s="95">
        <v>1.2061860450999999</v>
      </c>
      <c r="O95" s="104">
        <v>5085</v>
      </c>
      <c r="P95" s="104">
        <v>39603</v>
      </c>
      <c r="Q95" s="105">
        <v>0.1179152769</v>
      </c>
      <c r="R95" s="95">
        <v>0.10647374</v>
      </c>
      <c r="S95" s="95">
        <v>0.13058630730000001</v>
      </c>
      <c r="T95" s="95">
        <v>0.76103050269999994</v>
      </c>
      <c r="U95" s="97">
        <v>0.12839936369999999</v>
      </c>
      <c r="V95" s="95">
        <v>0.1249183096</v>
      </c>
      <c r="W95" s="95">
        <v>0.13197742300000001</v>
      </c>
      <c r="X95" s="95">
        <v>1.0159639862000001</v>
      </c>
      <c r="Y95" s="95">
        <v>0.91738312600000005</v>
      </c>
      <c r="Z95" s="95">
        <v>1.1251382241000001</v>
      </c>
      <c r="AA95" s="104">
        <v>6300</v>
      </c>
      <c r="AB95" s="104">
        <v>40871</v>
      </c>
      <c r="AC95" s="105">
        <v>0.14347253939999999</v>
      </c>
      <c r="AD95" s="95">
        <v>0.1296891758</v>
      </c>
      <c r="AE95" s="95">
        <v>0.15872079880000001</v>
      </c>
      <c r="AF95" s="95">
        <v>0.52739793270000002</v>
      </c>
      <c r="AG95" s="97">
        <v>0.15414352470000001</v>
      </c>
      <c r="AH95" s="95">
        <v>0.15038383450000001</v>
      </c>
      <c r="AI95" s="95">
        <v>0.1579972097</v>
      </c>
      <c r="AJ95" s="95">
        <v>1.0331041914000001</v>
      </c>
      <c r="AK95" s="95">
        <v>0.93385418279999999</v>
      </c>
      <c r="AL95" s="95">
        <v>1.1429024895</v>
      </c>
      <c r="AM95" s="95">
        <v>3.5774659999999997E-4</v>
      </c>
      <c r="AN95" s="95">
        <v>1.2167425898999999</v>
      </c>
      <c r="AO95" s="95">
        <v>1.0924874449999999</v>
      </c>
      <c r="AP95" s="95">
        <v>1.3551300171</v>
      </c>
      <c r="AQ95" s="95">
        <v>0.34750701309999998</v>
      </c>
      <c r="AR95" s="95">
        <v>1.0540321785</v>
      </c>
      <c r="AS95" s="95">
        <v>0.94443784159999999</v>
      </c>
      <c r="AT95" s="95">
        <v>1.1763440475</v>
      </c>
      <c r="AU95" s="94" t="s">
        <v>28</v>
      </c>
      <c r="AV95" s="94" t="s">
        <v>28</v>
      </c>
      <c r="AW95" s="94" t="s">
        <v>28</v>
      </c>
      <c r="AX95" s="94" t="s">
        <v>28</v>
      </c>
      <c r="AY95" s="94" t="s">
        <v>232</v>
      </c>
      <c r="AZ95" s="94" t="s">
        <v>28</v>
      </c>
      <c r="BA95" s="94" t="s">
        <v>28</v>
      </c>
      <c r="BB95" s="94" t="s">
        <v>28</v>
      </c>
      <c r="BC95" s="106" t="s">
        <v>275</v>
      </c>
      <c r="BD95" s="107">
        <v>4498</v>
      </c>
      <c r="BE95" s="107">
        <v>5085</v>
      </c>
      <c r="BF95" s="107">
        <v>6300</v>
      </c>
    </row>
    <row r="96" spans="1:93" x14ac:dyDescent="0.3">
      <c r="A96" s="9"/>
      <c r="B96" t="s">
        <v>105</v>
      </c>
      <c r="C96" s="94">
        <v>2740</v>
      </c>
      <c r="D96" s="104">
        <v>21086</v>
      </c>
      <c r="E96" s="105">
        <v>0.1134614349</v>
      </c>
      <c r="F96" s="95">
        <v>0.1018681959</v>
      </c>
      <c r="G96" s="95">
        <v>0.12637405709999999</v>
      </c>
      <c r="H96" s="95">
        <v>7.4567615800000001E-2</v>
      </c>
      <c r="I96" s="97">
        <v>0.12994403869999999</v>
      </c>
      <c r="J96" s="95">
        <v>0.1251684837</v>
      </c>
      <c r="K96" s="95">
        <v>0.13490179560000001</v>
      </c>
      <c r="L96" s="95">
        <v>1.1030265922</v>
      </c>
      <c r="M96" s="95">
        <v>0.99032176949999995</v>
      </c>
      <c r="N96" s="95">
        <v>1.2285579299</v>
      </c>
      <c r="O96" s="104">
        <v>3143</v>
      </c>
      <c r="P96" s="104">
        <v>21581</v>
      </c>
      <c r="Q96" s="105">
        <v>0.12682814910000001</v>
      </c>
      <c r="R96" s="95">
        <v>0.1140188902</v>
      </c>
      <c r="S96" s="95">
        <v>0.1410764424</v>
      </c>
      <c r="T96" s="95">
        <v>0.1024807851</v>
      </c>
      <c r="U96" s="97">
        <v>0.14563736620000001</v>
      </c>
      <c r="V96" s="95">
        <v>0.14063380419999999</v>
      </c>
      <c r="W96" s="95">
        <v>0.1508189482</v>
      </c>
      <c r="X96" s="95">
        <v>1.0927577433</v>
      </c>
      <c r="Y96" s="95">
        <v>0.98239252160000001</v>
      </c>
      <c r="Z96" s="95">
        <v>1.2155217588</v>
      </c>
      <c r="AA96" s="104">
        <v>4075</v>
      </c>
      <c r="AB96" s="104">
        <v>21762</v>
      </c>
      <c r="AC96" s="105">
        <v>0.1657231676</v>
      </c>
      <c r="AD96" s="95">
        <v>0.14927083830000001</v>
      </c>
      <c r="AE96" s="95">
        <v>0.1839888392</v>
      </c>
      <c r="AF96" s="95">
        <v>9.2253919999999996E-4</v>
      </c>
      <c r="AG96" s="97">
        <v>0.18725300980000001</v>
      </c>
      <c r="AH96" s="95">
        <v>0.18159109900000001</v>
      </c>
      <c r="AI96" s="95">
        <v>0.19309145589999999</v>
      </c>
      <c r="AJ96" s="95">
        <v>1.1933245186000001</v>
      </c>
      <c r="AK96" s="95">
        <v>1.0748560620000001</v>
      </c>
      <c r="AL96" s="95">
        <v>1.3248503283999999</v>
      </c>
      <c r="AM96" s="95">
        <v>5.2103472E-6</v>
      </c>
      <c r="AN96" s="95">
        <v>1.3066749674</v>
      </c>
      <c r="AO96" s="95">
        <v>1.1646473853999999</v>
      </c>
      <c r="AP96" s="95">
        <v>1.4660226707999999</v>
      </c>
      <c r="AQ96" s="95">
        <v>6.3692392799999997E-2</v>
      </c>
      <c r="AR96" s="95">
        <v>1.117808436</v>
      </c>
      <c r="AS96" s="95">
        <v>0.99367557539999996</v>
      </c>
      <c r="AT96" s="95">
        <v>1.2574483369</v>
      </c>
      <c r="AU96" s="94" t="s">
        <v>28</v>
      </c>
      <c r="AV96" s="94" t="s">
        <v>28</v>
      </c>
      <c r="AW96" s="94">
        <v>3</v>
      </c>
      <c r="AX96" s="94" t="s">
        <v>28</v>
      </c>
      <c r="AY96" s="94" t="s">
        <v>232</v>
      </c>
      <c r="AZ96" s="94" t="s">
        <v>28</v>
      </c>
      <c r="BA96" s="94" t="s">
        <v>28</v>
      </c>
      <c r="BB96" s="94" t="s">
        <v>28</v>
      </c>
      <c r="BC96" s="106" t="s">
        <v>440</v>
      </c>
      <c r="BD96" s="107">
        <v>2740</v>
      </c>
      <c r="BE96" s="107">
        <v>3143</v>
      </c>
      <c r="BF96" s="107">
        <v>4075</v>
      </c>
    </row>
    <row r="97" spans="1:93" x14ac:dyDescent="0.3">
      <c r="A97" s="9"/>
      <c r="B97" t="s">
        <v>106</v>
      </c>
      <c r="C97" s="94">
        <v>895</v>
      </c>
      <c r="D97" s="104">
        <v>9949</v>
      </c>
      <c r="E97" s="105">
        <v>8.2329720199999998E-2</v>
      </c>
      <c r="F97" s="95">
        <v>7.2742524399999994E-2</v>
      </c>
      <c r="G97" s="95">
        <v>9.3180472900000005E-2</v>
      </c>
      <c r="H97" s="95">
        <v>4.2329150000000002E-4</v>
      </c>
      <c r="I97" s="97">
        <v>8.9958789799999994E-2</v>
      </c>
      <c r="J97" s="95">
        <v>8.4254105999999995E-2</v>
      </c>
      <c r="K97" s="95">
        <v>9.6049726799999999E-2</v>
      </c>
      <c r="L97" s="95">
        <v>0.80037654010000003</v>
      </c>
      <c r="M97" s="95">
        <v>0.70717366589999997</v>
      </c>
      <c r="N97" s="95">
        <v>0.90586320850000002</v>
      </c>
      <c r="O97" s="104">
        <v>1161</v>
      </c>
      <c r="P97" s="104">
        <v>9942</v>
      </c>
      <c r="Q97" s="105">
        <v>0.1095638716</v>
      </c>
      <c r="R97" s="95">
        <v>9.7319886699999997E-2</v>
      </c>
      <c r="S97" s="95">
        <v>0.12334829360000001</v>
      </c>
      <c r="T97" s="95">
        <v>0.34058985279999998</v>
      </c>
      <c r="U97" s="97">
        <v>0.1167773084</v>
      </c>
      <c r="V97" s="95">
        <v>0.11024961680000001</v>
      </c>
      <c r="W97" s="95">
        <v>0.1236914935</v>
      </c>
      <c r="X97" s="95">
        <v>0.94400785590000003</v>
      </c>
      <c r="Y97" s="95">
        <v>0.83851306339999998</v>
      </c>
      <c r="Z97" s="95">
        <v>1.0627751325000001</v>
      </c>
      <c r="AA97" s="104">
        <v>1494</v>
      </c>
      <c r="AB97" s="104">
        <v>10657</v>
      </c>
      <c r="AC97" s="105">
        <v>0.1312632041</v>
      </c>
      <c r="AD97" s="95">
        <v>0.1171388518</v>
      </c>
      <c r="AE97" s="95">
        <v>0.14709064080000001</v>
      </c>
      <c r="AF97" s="95">
        <v>0.33180060490000002</v>
      </c>
      <c r="AG97" s="97">
        <v>0.14018954680000001</v>
      </c>
      <c r="AH97" s="95">
        <v>0.13325809920000001</v>
      </c>
      <c r="AI97" s="95">
        <v>0.147481535</v>
      </c>
      <c r="AJ97" s="95">
        <v>0.94518830509999996</v>
      </c>
      <c r="AK97" s="95">
        <v>0.84348293549999998</v>
      </c>
      <c r="AL97" s="95">
        <v>1.0591570908000001</v>
      </c>
      <c r="AM97" s="95">
        <v>8.2310512000000006E-3</v>
      </c>
      <c r="AN97" s="95">
        <v>1.1980518962</v>
      </c>
      <c r="AO97" s="95">
        <v>1.0477757357999999</v>
      </c>
      <c r="AP97" s="95">
        <v>1.3698812606999999</v>
      </c>
      <c r="AQ97" s="95">
        <v>8.3268000000000003E-5</v>
      </c>
      <c r="AR97" s="95">
        <v>1.3307936837000001</v>
      </c>
      <c r="AS97" s="95">
        <v>1.1542232539999999</v>
      </c>
      <c r="AT97" s="95">
        <v>1.5343754534</v>
      </c>
      <c r="AU97" s="94">
        <v>1</v>
      </c>
      <c r="AV97" s="94" t="s">
        <v>28</v>
      </c>
      <c r="AW97" s="94" t="s">
        <v>28</v>
      </c>
      <c r="AX97" s="94" t="s">
        <v>231</v>
      </c>
      <c r="AY97" s="94" t="s">
        <v>28</v>
      </c>
      <c r="AZ97" s="94" t="s">
        <v>28</v>
      </c>
      <c r="BA97" s="94" t="s">
        <v>28</v>
      </c>
      <c r="BB97" s="94" t="s">
        <v>28</v>
      </c>
      <c r="BC97" s="106" t="s">
        <v>238</v>
      </c>
      <c r="BD97" s="107">
        <v>895</v>
      </c>
      <c r="BE97" s="107">
        <v>1161</v>
      </c>
      <c r="BF97" s="107">
        <v>1494</v>
      </c>
    </row>
    <row r="98" spans="1:93" x14ac:dyDescent="0.3">
      <c r="A98" s="9"/>
      <c r="B98" t="s">
        <v>107</v>
      </c>
      <c r="C98" s="94">
        <v>3102</v>
      </c>
      <c r="D98" s="104">
        <v>30021</v>
      </c>
      <c r="E98" s="105">
        <v>0.1029330073</v>
      </c>
      <c r="F98" s="95">
        <v>9.2525538099999999E-2</v>
      </c>
      <c r="G98" s="95">
        <v>0.1145111306</v>
      </c>
      <c r="H98" s="95">
        <v>0.99012362620000005</v>
      </c>
      <c r="I98" s="97">
        <v>0.1033276706</v>
      </c>
      <c r="J98" s="95">
        <v>9.9754739100000003E-2</v>
      </c>
      <c r="K98" s="95">
        <v>0.10702857440000001</v>
      </c>
      <c r="L98" s="95">
        <v>1.0006734387</v>
      </c>
      <c r="M98" s="95">
        <v>0.89949619550000004</v>
      </c>
      <c r="N98" s="95">
        <v>1.1132313131</v>
      </c>
      <c r="O98" s="104">
        <v>3726</v>
      </c>
      <c r="P98" s="104">
        <v>33075</v>
      </c>
      <c r="Q98" s="105">
        <v>0.1119108493</v>
      </c>
      <c r="R98" s="95">
        <v>0.1008069748</v>
      </c>
      <c r="S98" s="95">
        <v>0.124237814</v>
      </c>
      <c r="T98" s="95">
        <v>0.49446554570000001</v>
      </c>
      <c r="U98" s="97">
        <v>0.1126530612</v>
      </c>
      <c r="V98" s="95">
        <v>0.1090933404</v>
      </c>
      <c r="W98" s="95">
        <v>0.1163289359</v>
      </c>
      <c r="X98" s="95">
        <v>0.96422953430000002</v>
      </c>
      <c r="Y98" s="95">
        <v>0.86855799050000004</v>
      </c>
      <c r="Z98" s="95">
        <v>1.0704392855</v>
      </c>
      <c r="AA98" s="104">
        <v>4649</v>
      </c>
      <c r="AB98" s="104">
        <v>35737</v>
      </c>
      <c r="AC98" s="105">
        <v>0.1301172105</v>
      </c>
      <c r="AD98" s="95">
        <v>0.1173995924</v>
      </c>
      <c r="AE98" s="95">
        <v>0.14421249789999999</v>
      </c>
      <c r="AF98" s="95">
        <v>0.21448966380000001</v>
      </c>
      <c r="AG98" s="97">
        <v>0.1300892632</v>
      </c>
      <c r="AH98" s="95">
        <v>0.12640303059999999</v>
      </c>
      <c r="AI98" s="95">
        <v>0.13388299579999999</v>
      </c>
      <c r="AJ98" s="95">
        <v>0.9369363369</v>
      </c>
      <c r="AK98" s="95">
        <v>0.8453604535</v>
      </c>
      <c r="AL98" s="95">
        <v>1.0384324176999999</v>
      </c>
      <c r="AM98" s="95">
        <v>8.1810197999999997E-3</v>
      </c>
      <c r="AN98" s="95">
        <v>1.1626862928999999</v>
      </c>
      <c r="AO98" s="95">
        <v>1.0397891329</v>
      </c>
      <c r="AP98" s="95">
        <v>1.3001091979999999</v>
      </c>
      <c r="AQ98" s="95">
        <v>0.15362379549999999</v>
      </c>
      <c r="AR98" s="95">
        <v>1.0872202443000001</v>
      </c>
      <c r="AS98" s="95">
        <v>0.96923837450000006</v>
      </c>
      <c r="AT98" s="95">
        <v>1.2195636190000001</v>
      </c>
      <c r="AU98" s="94" t="s">
        <v>28</v>
      </c>
      <c r="AV98" s="94" t="s">
        <v>28</v>
      </c>
      <c r="AW98" s="94" t="s">
        <v>28</v>
      </c>
      <c r="AX98" s="94" t="s">
        <v>28</v>
      </c>
      <c r="AY98" s="94" t="s">
        <v>28</v>
      </c>
      <c r="AZ98" s="94" t="s">
        <v>28</v>
      </c>
      <c r="BA98" s="94" t="s">
        <v>28</v>
      </c>
      <c r="BB98" s="94" t="s">
        <v>28</v>
      </c>
      <c r="BC98" s="106" t="s">
        <v>28</v>
      </c>
      <c r="BD98" s="107">
        <v>3102</v>
      </c>
      <c r="BE98" s="107">
        <v>3726</v>
      </c>
      <c r="BF98" s="107">
        <v>4649</v>
      </c>
    </row>
    <row r="99" spans="1:93" x14ac:dyDescent="0.3">
      <c r="A99" s="9"/>
      <c r="B99" t="s">
        <v>108</v>
      </c>
      <c r="C99" s="94">
        <v>4784</v>
      </c>
      <c r="D99" s="104">
        <v>39355</v>
      </c>
      <c r="E99" s="105">
        <v>0.1044986217</v>
      </c>
      <c r="F99" s="95">
        <v>9.4260791199999999E-2</v>
      </c>
      <c r="G99" s="95">
        <v>0.115848401</v>
      </c>
      <c r="H99" s="95">
        <v>0.7643726274</v>
      </c>
      <c r="I99" s="97">
        <v>0.1215601575</v>
      </c>
      <c r="J99" s="95">
        <v>0.1181638657</v>
      </c>
      <c r="K99" s="95">
        <v>0.1250540664</v>
      </c>
      <c r="L99" s="95">
        <v>1.0158937151</v>
      </c>
      <c r="M99" s="95">
        <v>0.91636563059999998</v>
      </c>
      <c r="N99" s="95">
        <v>1.1262317202000001</v>
      </c>
      <c r="O99" s="104">
        <v>5791</v>
      </c>
      <c r="P99" s="104">
        <v>40485</v>
      </c>
      <c r="Q99" s="105">
        <v>0.12632956819999999</v>
      </c>
      <c r="R99" s="95">
        <v>0.1141338791</v>
      </c>
      <c r="S99" s="95">
        <v>0.13982841830000001</v>
      </c>
      <c r="T99" s="95">
        <v>0.1017413923</v>
      </c>
      <c r="U99" s="97">
        <v>0.1430406323</v>
      </c>
      <c r="V99" s="95">
        <v>0.13940357640000001</v>
      </c>
      <c r="W99" s="95">
        <v>0.1467725795</v>
      </c>
      <c r="X99" s="95">
        <v>1.0884619449999999</v>
      </c>
      <c r="Y99" s="95">
        <v>0.98338327169999995</v>
      </c>
      <c r="Z99" s="95">
        <v>1.2047687201999999</v>
      </c>
      <c r="AA99" s="104">
        <v>7121</v>
      </c>
      <c r="AB99" s="104">
        <v>41826</v>
      </c>
      <c r="AC99" s="105">
        <v>0.1531951711</v>
      </c>
      <c r="AD99" s="95">
        <v>0.1385485987</v>
      </c>
      <c r="AE99" s="95">
        <v>0.16939009620000001</v>
      </c>
      <c r="AF99" s="95">
        <v>5.5614614399999998E-2</v>
      </c>
      <c r="AG99" s="97">
        <v>0.17025295269999999</v>
      </c>
      <c r="AH99" s="95">
        <v>0.16634419710000001</v>
      </c>
      <c r="AI99" s="95">
        <v>0.17425355619999999</v>
      </c>
      <c r="AJ99" s="95">
        <v>1.1031140454999999</v>
      </c>
      <c r="AK99" s="95">
        <v>0.99764832059999997</v>
      </c>
      <c r="AL99" s="95">
        <v>1.2197290088999999</v>
      </c>
      <c r="AM99" s="95">
        <v>3.9850159999999999E-4</v>
      </c>
      <c r="AN99" s="95">
        <v>1.2126628257000001</v>
      </c>
      <c r="AO99" s="95">
        <v>1.0899094667</v>
      </c>
      <c r="AP99" s="95">
        <v>1.3492415413000001</v>
      </c>
      <c r="AQ99" s="95">
        <v>6.3748850000000003E-4</v>
      </c>
      <c r="AR99" s="95">
        <v>1.2089113337999999</v>
      </c>
      <c r="AS99" s="95">
        <v>1.0841963295000001</v>
      </c>
      <c r="AT99" s="95">
        <v>1.3479722936</v>
      </c>
      <c r="AU99" s="94" t="s">
        <v>28</v>
      </c>
      <c r="AV99" s="94" t="s">
        <v>28</v>
      </c>
      <c r="AW99" s="94" t="s">
        <v>28</v>
      </c>
      <c r="AX99" s="94" t="s">
        <v>231</v>
      </c>
      <c r="AY99" s="94" t="s">
        <v>232</v>
      </c>
      <c r="AZ99" s="94" t="s">
        <v>28</v>
      </c>
      <c r="BA99" s="94" t="s">
        <v>28</v>
      </c>
      <c r="BB99" s="94" t="s">
        <v>28</v>
      </c>
      <c r="BC99" s="106" t="s">
        <v>236</v>
      </c>
      <c r="BD99" s="107">
        <v>4784</v>
      </c>
      <c r="BE99" s="107">
        <v>5791</v>
      </c>
      <c r="BF99" s="107">
        <v>7121</v>
      </c>
    </row>
    <row r="100" spans="1:93" x14ac:dyDescent="0.3">
      <c r="A100" s="9"/>
      <c r="B100" t="s">
        <v>109</v>
      </c>
      <c r="C100" s="94">
        <v>1947</v>
      </c>
      <c r="D100" s="104">
        <v>18495</v>
      </c>
      <c r="E100" s="105">
        <v>0.10294271620000001</v>
      </c>
      <c r="F100" s="95">
        <v>9.2100037800000006E-2</v>
      </c>
      <c r="G100" s="95">
        <v>0.1150618725</v>
      </c>
      <c r="H100" s="95">
        <v>0.98921585810000001</v>
      </c>
      <c r="I100" s="97">
        <v>0.10527169510000001</v>
      </c>
      <c r="J100" s="95">
        <v>0.1006980016</v>
      </c>
      <c r="K100" s="95">
        <v>0.1100531252</v>
      </c>
      <c r="L100" s="95">
        <v>1.0007678247</v>
      </c>
      <c r="M100" s="95">
        <v>0.89535965179999999</v>
      </c>
      <c r="N100" s="95">
        <v>1.1185854052999999</v>
      </c>
      <c r="O100" s="104">
        <v>2411</v>
      </c>
      <c r="P100" s="104">
        <v>19020</v>
      </c>
      <c r="Q100" s="105">
        <v>0.1235236564</v>
      </c>
      <c r="R100" s="95">
        <v>0.11077113399999999</v>
      </c>
      <c r="S100" s="95">
        <v>0.1377443123</v>
      </c>
      <c r="T100" s="95">
        <v>0.2624339725</v>
      </c>
      <c r="U100" s="97">
        <v>0.12676130390000001</v>
      </c>
      <c r="V100" s="95">
        <v>0.12180112529999999</v>
      </c>
      <c r="W100" s="95">
        <v>0.13192347879999999</v>
      </c>
      <c r="X100" s="95">
        <v>1.0642860669</v>
      </c>
      <c r="Y100" s="95">
        <v>0.95440968999999998</v>
      </c>
      <c r="Z100" s="95">
        <v>1.1868119572</v>
      </c>
      <c r="AA100" s="104">
        <v>2731</v>
      </c>
      <c r="AB100" s="104">
        <v>19133</v>
      </c>
      <c r="AC100" s="105">
        <v>0.1391527119</v>
      </c>
      <c r="AD100" s="95">
        <v>0.12492951319999999</v>
      </c>
      <c r="AE100" s="95">
        <v>0.15499521890000001</v>
      </c>
      <c r="AF100" s="95">
        <v>0.97105153550000001</v>
      </c>
      <c r="AG100" s="97">
        <v>0.14273767840000001</v>
      </c>
      <c r="AH100" s="95">
        <v>0.13748347050000001</v>
      </c>
      <c r="AI100" s="95">
        <v>0.1481926864</v>
      </c>
      <c r="AJ100" s="95">
        <v>1.0019983651</v>
      </c>
      <c r="AK100" s="95">
        <v>0.89958123150000002</v>
      </c>
      <c r="AL100" s="95">
        <v>1.1160756677999999</v>
      </c>
      <c r="AM100" s="95">
        <v>5.2200408099999998E-2</v>
      </c>
      <c r="AN100" s="95">
        <v>1.1265268211999999</v>
      </c>
      <c r="AO100" s="95">
        <v>0.99886620380000002</v>
      </c>
      <c r="AP100" s="95">
        <v>1.2705031705000001</v>
      </c>
      <c r="AQ100" s="95">
        <v>3.7135338E-3</v>
      </c>
      <c r="AR100" s="95">
        <v>1.1999261430999999</v>
      </c>
      <c r="AS100" s="95">
        <v>1.0609283294</v>
      </c>
      <c r="AT100" s="95">
        <v>1.3571347933</v>
      </c>
      <c r="AU100" s="94" t="s">
        <v>28</v>
      </c>
      <c r="AV100" s="94" t="s">
        <v>28</v>
      </c>
      <c r="AW100" s="94" t="s">
        <v>28</v>
      </c>
      <c r="AX100" s="94" t="s">
        <v>231</v>
      </c>
      <c r="AY100" s="94" t="s">
        <v>28</v>
      </c>
      <c r="AZ100" s="94" t="s">
        <v>28</v>
      </c>
      <c r="BA100" s="94" t="s">
        <v>28</v>
      </c>
      <c r="BB100" s="94" t="s">
        <v>28</v>
      </c>
      <c r="BC100" s="106" t="s">
        <v>439</v>
      </c>
      <c r="BD100" s="107">
        <v>1947</v>
      </c>
      <c r="BE100" s="107">
        <v>2411</v>
      </c>
      <c r="BF100" s="107">
        <v>2731</v>
      </c>
    </row>
    <row r="101" spans="1:93" x14ac:dyDescent="0.3">
      <c r="A101" s="9"/>
      <c r="B101" t="s">
        <v>152</v>
      </c>
      <c r="C101" s="94">
        <v>1067</v>
      </c>
      <c r="D101" s="104">
        <v>19672</v>
      </c>
      <c r="E101" s="105">
        <v>5.3320751600000001E-2</v>
      </c>
      <c r="F101" s="95">
        <v>4.7287520899999998E-2</v>
      </c>
      <c r="G101" s="95">
        <v>6.0123738699999998E-2</v>
      </c>
      <c r="H101" s="95">
        <v>7.7664109999999997E-27</v>
      </c>
      <c r="I101" s="97">
        <v>5.4239528299999999E-2</v>
      </c>
      <c r="J101" s="95">
        <v>5.10807608E-2</v>
      </c>
      <c r="K101" s="95">
        <v>5.7593629799999997E-2</v>
      </c>
      <c r="L101" s="95">
        <v>0.51836297490000005</v>
      </c>
      <c r="M101" s="95">
        <v>0.45971032410000001</v>
      </c>
      <c r="N101" s="95">
        <v>0.58449888900000002</v>
      </c>
      <c r="O101" s="104">
        <v>1244</v>
      </c>
      <c r="P101" s="104">
        <v>20926</v>
      </c>
      <c r="Q101" s="105">
        <v>5.8102805799999997E-2</v>
      </c>
      <c r="R101" s="95">
        <v>5.1708594900000002E-2</v>
      </c>
      <c r="S101" s="95">
        <v>6.5287715499999996E-2</v>
      </c>
      <c r="T101" s="95">
        <v>2.8471089999999998E-31</v>
      </c>
      <c r="U101" s="97">
        <v>5.9447577199999997E-2</v>
      </c>
      <c r="V101" s="95">
        <v>5.6234204199999999E-2</v>
      </c>
      <c r="W101" s="95">
        <v>6.2844570899999994E-2</v>
      </c>
      <c r="X101" s="95">
        <v>0.50061671139999997</v>
      </c>
      <c r="Y101" s="95">
        <v>0.44552386770000002</v>
      </c>
      <c r="Z101" s="95">
        <v>0.56252225720000004</v>
      </c>
      <c r="AA101" s="104">
        <v>1629</v>
      </c>
      <c r="AB101" s="104">
        <v>21576</v>
      </c>
      <c r="AC101" s="105">
        <v>7.4803987899999994E-2</v>
      </c>
      <c r="AD101" s="95">
        <v>6.6836759100000004E-2</v>
      </c>
      <c r="AE101" s="95">
        <v>8.3720944699999994E-2</v>
      </c>
      <c r="AF101" s="95">
        <v>4.8898590000000003E-27</v>
      </c>
      <c r="AG101" s="97">
        <v>7.5500556199999999E-2</v>
      </c>
      <c r="AH101" s="95">
        <v>7.1921772199999998E-2</v>
      </c>
      <c r="AI101" s="95">
        <v>7.9257418299999993E-2</v>
      </c>
      <c r="AJ101" s="95">
        <v>0.53864184589999997</v>
      </c>
      <c r="AK101" s="95">
        <v>0.4812721392</v>
      </c>
      <c r="AL101" s="95">
        <v>0.60285026819999998</v>
      </c>
      <c r="AM101" s="95">
        <v>1.6242749999999999E-4</v>
      </c>
      <c r="AN101" s="95">
        <v>1.2874419224</v>
      </c>
      <c r="AO101" s="95">
        <v>1.1290182720999999</v>
      </c>
      <c r="AP101" s="95">
        <v>1.4680955520000001</v>
      </c>
      <c r="AQ101" s="95">
        <v>0.22080597690000001</v>
      </c>
      <c r="AR101" s="95">
        <v>1.0896846729</v>
      </c>
      <c r="AS101" s="95">
        <v>0.9497094291</v>
      </c>
      <c r="AT101" s="95">
        <v>1.2502905099999999</v>
      </c>
      <c r="AU101" s="94">
        <v>1</v>
      </c>
      <c r="AV101" s="94">
        <v>2</v>
      </c>
      <c r="AW101" s="94">
        <v>3</v>
      </c>
      <c r="AX101" s="94" t="s">
        <v>28</v>
      </c>
      <c r="AY101" s="94" t="s">
        <v>232</v>
      </c>
      <c r="AZ101" s="94" t="s">
        <v>28</v>
      </c>
      <c r="BA101" s="94" t="s">
        <v>28</v>
      </c>
      <c r="BB101" s="94" t="s">
        <v>28</v>
      </c>
      <c r="BC101" s="106" t="s">
        <v>237</v>
      </c>
      <c r="BD101" s="107">
        <v>1067</v>
      </c>
      <c r="BE101" s="107">
        <v>1244</v>
      </c>
      <c r="BF101" s="107">
        <v>1629</v>
      </c>
    </row>
    <row r="102" spans="1:93" x14ac:dyDescent="0.3">
      <c r="A102" s="9"/>
      <c r="B102" t="s">
        <v>153</v>
      </c>
      <c r="C102" s="94">
        <v>1404</v>
      </c>
      <c r="D102" s="104">
        <v>15629</v>
      </c>
      <c r="E102" s="105">
        <v>9.1521628100000002E-2</v>
      </c>
      <c r="F102" s="95">
        <v>8.1624758199999994E-2</v>
      </c>
      <c r="G102" s="95">
        <v>0.1026184774</v>
      </c>
      <c r="H102" s="95">
        <v>4.5408928899999999E-2</v>
      </c>
      <c r="I102" s="97">
        <v>8.9833002800000006E-2</v>
      </c>
      <c r="J102" s="95">
        <v>8.5254836900000006E-2</v>
      </c>
      <c r="K102" s="95">
        <v>9.4657015100000005E-2</v>
      </c>
      <c r="L102" s="95">
        <v>0.88973658430000002</v>
      </c>
      <c r="M102" s="95">
        <v>0.79352318239999997</v>
      </c>
      <c r="N102" s="95">
        <v>0.99761570560000001</v>
      </c>
      <c r="O102" s="104">
        <v>1524</v>
      </c>
      <c r="P102" s="104">
        <v>16743</v>
      </c>
      <c r="Q102" s="105">
        <v>9.4043692900000003E-2</v>
      </c>
      <c r="R102" s="95">
        <v>8.3966248600000001E-2</v>
      </c>
      <c r="S102" s="95">
        <v>0.1053306099</v>
      </c>
      <c r="T102" s="95">
        <v>2.7506420000000001E-4</v>
      </c>
      <c r="U102" s="97">
        <v>9.1023114099999997E-2</v>
      </c>
      <c r="V102" s="95">
        <v>8.6566030200000005E-2</v>
      </c>
      <c r="W102" s="95">
        <v>9.5709683000000004E-2</v>
      </c>
      <c r="X102" s="95">
        <v>0.81028521139999998</v>
      </c>
      <c r="Y102" s="95">
        <v>0.72345744190000005</v>
      </c>
      <c r="Z102" s="95">
        <v>0.90753385870000003</v>
      </c>
      <c r="AA102" s="104">
        <v>1808</v>
      </c>
      <c r="AB102" s="104">
        <v>16724</v>
      </c>
      <c r="AC102" s="105">
        <v>0.1082612074</v>
      </c>
      <c r="AD102" s="95">
        <v>9.6871598500000003E-2</v>
      </c>
      <c r="AE102" s="95">
        <v>0.1209899414</v>
      </c>
      <c r="AF102" s="95">
        <v>1.1291700000000001E-5</v>
      </c>
      <c r="AG102" s="97">
        <v>0.1081081081</v>
      </c>
      <c r="AH102" s="95">
        <v>0.10323802579999999</v>
      </c>
      <c r="AI102" s="95">
        <v>0.1132079285</v>
      </c>
      <c r="AJ102" s="95">
        <v>0.77955759059999996</v>
      </c>
      <c r="AK102" s="95">
        <v>0.69754431660000005</v>
      </c>
      <c r="AL102" s="95">
        <v>0.87121351660000002</v>
      </c>
      <c r="AM102" s="95">
        <v>3.00205817E-2</v>
      </c>
      <c r="AN102" s="95">
        <v>1.1511798837</v>
      </c>
      <c r="AO102" s="95">
        <v>1.0137094242</v>
      </c>
      <c r="AP102" s="95">
        <v>1.3072928918</v>
      </c>
      <c r="AQ102" s="95">
        <v>0.681431338</v>
      </c>
      <c r="AR102" s="95">
        <v>1.0275570358999999</v>
      </c>
      <c r="AS102" s="95">
        <v>0.90248304089999998</v>
      </c>
      <c r="AT102" s="95">
        <v>1.1699648792999999</v>
      </c>
      <c r="AU102" s="94" t="s">
        <v>28</v>
      </c>
      <c r="AV102" s="94">
        <v>2</v>
      </c>
      <c r="AW102" s="94">
        <v>3</v>
      </c>
      <c r="AX102" s="94" t="s">
        <v>28</v>
      </c>
      <c r="AY102" s="94" t="s">
        <v>28</v>
      </c>
      <c r="AZ102" s="94" t="s">
        <v>28</v>
      </c>
      <c r="BA102" s="94" t="s">
        <v>28</v>
      </c>
      <c r="BB102" s="94" t="s">
        <v>28</v>
      </c>
      <c r="BC102" s="106" t="s">
        <v>235</v>
      </c>
      <c r="BD102" s="107">
        <v>1404</v>
      </c>
      <c r="BE102" s="107">
        <v>1524</v>
      </c>
      <c r="BF102" s="107">
        <v>1808</v>
      </c>
    </row>
    <row r="103" spans="1:93" x14ac:dyDescent="0.3">
      <c r="A103" s="9"/>
      <c r="B103" t="s">
        <v>110</v>
      </c>
      <c r="C103" s="94">
        <v>3895</v>
      </c>
      <c r="D103" s="104">
        <v>32666</v>
      </c>
      <c r="E103" s="105">
        <v>0.1040794884</v>
      </c>
      <c r="F103" s="95">
        <v>9.3767370099999997E-2</v>
      </c>
      <c r="G103" s="95">
        <v>0.1155256876</v>
      </c>
      <c r="H103" s="95">
        <v>0.82531312150000002</v>
      </c>
      <c r="I103" s="97">
        <v>0.1192371273</v>
      </c>
      <c r="J103" s="95">
        <v>0.11555071190000001</v>
      </c>
      <c r="K103" s="95">
        <v>0.12304115039999999</v>
      </c>
      <c r="L103" s="95">
        <v>1.0118190686999999</v>
      </c>
      <c r="M103" s="95">
        <v>0.91156878819999998</v>
      </c>
      <c r="N103" s="95">
        <v>1.1230944292</v>
      </c>
      <c r="O103" s="104">
        <v>4767</v>
      </c>
      <c r="P103" s="104">
        <v>33148</v>
      </c>
      <c r="Q103" s="105">
        <v>0.12824534830000001</v>
      </c>
      <c r="R103" s="95">
        <v>0.1157305141</v>
      </c>
      <c r="S103" s="95">
        <v>0.14211350819999999</v>
      </c>
      <c r="T103" s="95">
        <v>5.6741923E-2</v>
      </c>
      <c r="U103" s="97">
        <v>0.14380958129999999</v>
      </c>
      <c r="V103" s="95">
        <v>0.13978460179999999</v>
      </c>
      <c r="W103" s="95">
        <v>0.14795045670000001</v>
      </c>
      <c r="X103" s="95">
        <v>1.1049684034</v>
      </c>
      <c r="Y103" s="95">
        <v>0.9971399594</v>
      </c>
      <c r="Z103" s="95">
        <v>1.2244571697</v>
      </c>
      <c r="AA103" s="104">
        <v>5688</v>
      </c>
      <c r="AB103" s="104">
        <v>32782</v>
      </c>
      <c r="AC103" s="105">
        <v>0.15755097300000001</v>
      </c>
      <c r="AD103" s="95">
        <v>0.14231869220000001</v>
      </c>
      <c r="AE103" s="95">
        <v>0.17441355529999999</v>
      </c>
      <c r="AF103" s="95">
        <v>1.50119681E-2</v>
      </c>
      <c r="AG103" s="97">
        <v>0.17350985299999999</v>
      </c>
      <c r="AH103" s="95">
        <v>0.169058813</v>
      </c>
      <c r="AI103" s="95">
        <v>0.17807808150000001</v>
      </c>
      <c r="AJ103" s="95">
        <v>1.1344789128999999</v>
      </c>
      <c r="AK103" s="95">
        <v>1.0247956716</v>
      </c>
      <c r="AL103" s="95">
        <v>1.2559014830999999</v>
      </c>
      <c r="AM103" s="95">
        <v>2.1282699999999999E-4</v>
      </c>
      <c r="AN103" s="95">
        <v>1.2285121845</v>
      </c>
      <c r="AO103" s="95">
        <v>1.101730452</v>
      </c>
      <c r="AP103" s="95">
        <v>1.3698833364</v>
      </c>
      <c r="AQ103" s="95">
        <v>2.3009699999999999E-4</v>
      </c>
      <c r="AR103" s="95">
        <v>1.2321865748</v>
      </c>
      <c r="AS103" s="95">
        <v>1.1026242428999999</v>
      </c>
      <c r="AT103" s="95">
        <v>1.3769729488</v>
      </c>
      <c r="AU103" s="94" t="s">
        <v>28</v>
      </c>
      <c r="AV103" s="94" t="s">
        <v>28</v>
      </c>
      <c r="AW103" s="94" t="s">
        <v>28</v>
      </c>
      <c r="AX103" s="94" t="s">
        <v>231</v>
      </c>
      <c r="AY103" s="94" t="s">
        <v>232</v>
      </c>
      <c r="AZ103" s="94" t="s">
        <v>28</v>
      </c>
      <c r="BA103" s="94" t="s">
        <v>28</v>
      </c>
      <c r="BB103" s="94" t="s">
        <v>28</v>
      </c>
      <c r="BC103" s="106" t="s">
        <v>236</v>
      </c>
      <c r="BD103" s="107">
        <v>3895</v>
      </c>
      <c r="BE103" s="107">
        <v>4767</v>
      </c>
      <c r="BF103" s="107">
        <v>5688</v>
      </c>
    </row>
    <row r="104" spans="1:93" x14ac:dyDescent="0.3">
      <c r="A104" s="9"/>
      <c r="B104" t="s">
        <v>111</v>
      </c>
      <c r="C104" s="94">
        <v>3273</v>
      </c>
      <c r="D104" s="104">
        <v>27060</v>
      </c>
      <c r="E104" s="105">
        <v>0.1055431741</v>
      </c>
      <c r="F104" s="95">
        <v>9.5009343999999996E-2</v>
      </c>
      <c r="G104" s="95">
        <v>0.11724490579999999</v>
      </c>
      <c r="H104" s="95">
        <v>0.63169511410000001</v>
      </c>
      <c r="I104" s="97">
        <v>0.12095343679999999</v>
      </c>
      <c r="J104" s="95">
        <v>0.1168798659</v>
      </c>
      <c r="K104" s="95">
        <v>0.12516898239999999</v>
      </c>
      <c r="L104" s="95">
        <v>1.0260484342</v>
      </c>
      <c r="M104" s="95">
        <v>0.92364276069999995</v>
      </c>
      <c r="N104" s="95">
        <v>1.1398079799</v>
      </c>
      <c r="O104" s="104">
        <v>3865</v>
      </c>
      <c r="P104" s="104">
        <v>28416</v>
      </c>
      <c r="Q104" s="105">
        <v>0.12331812540000001</v>
      </c>
      <c r="R104" s="95">
        <v>0.111146261</v>
      </c>
      <c r="S104" s="95">
        <v>0.1368229567</v>
      </c>
      <c r="T104" s="95">
        <v>0.25276262830000001</v>
      </c>
      <c r="U104" s="97">
        <v>0.1360149212</v>
      </c>
      <c r="V104" s="95">
        <v>0.13179375909999999</v>
      </c>
      <c r="W104" s="95">
        <v>0.14037128090000001</v>
      </c>
      <c r="X104" s="95">
        <v>1.0625152018999999</v>
      </c>
      <c r="Y104" s="95">
        <v>0.95764180239999996</v>
      </c>
      <c r="Z104" s="95">
        <v>1.1788735113</v>
      </c>
      <c r="AA104" s="104">
        <v>4883</v>
      </c>
      <c r="AB104" s="104">
        <v>33018</v>
      </c>
      <c r="AC104" s="105">
        <v>0.14233307140000001</v>
      </c>
      <c r="AD104" s="95">
        <v>0.12844681869999999</v>
      </c>
      <c r="AE104" s="95">
        <v>0.1577205525</v>
      </c>
      <c r="AF104" s="95">
        <v>0.63866069380000001</v>
      </c>
      <c r="AG104" s="97">
        <v>0.14788903019999999</v>
      </c>
      <c r="AH104" s="95">
        <v>0.14379864379999999</v>
      </c>
      <c r="AI104" s="95">
        <v>0.15209576869999999</v>
      </c>
      <c r="AJ104" s="95">
        <v>1.0248992124</v>
      </c>
      <c r="AK104" s="95">
        <v>0.92490832960000002</v>
      </c>
      <c r="AL104" s="95">
        <v>1.135700006</v>
      </c>
      <c r="AM104" s="95">
        <v>1.13312933E-2</v>
      </c>
      <c r="AN104" s="95">
        <v>1.1541942512000001</v>
      </c>
      <c r="AO104" s="95">
        <v>1.0329425382999999</v>
      </c>
      <c r="AP104" s="95">
        <v>1.2896790674</v>
      </c>
      <c r="AQ104" s="95">
        <v>6.9356243000000001E-3</v>
      </c>
      <c r="AR104" s="95">
        <v>1.1684140305999999</v>
      </c>
      <c r="AS104" s="95">
        <v>1.0435805111000001</v>
      </c>
      <c r="AT104" s="95">
        <v>1.3081801858</v>
      </c>
      <c r="AU104" s="94" t="s">
        <v>28</v>
      </c>
      <c r="AV104" s="94" t="s">
        <v>28</v>
      </c>
      <c r="AW104" s="94" t="s">
        <v>28</v>
      </c>
      <c r="AX104" s="94" t="s">
        <v>28</v>
      </c>
      <c r="AY104" s="94" t="s">
        <v>28</v>
      </c>
      <c r="AZ104" s="94" t="s">
        <v>28</v>
      </c>
      <c r="BA104" s="94" t="s">
        <v>28</v>
      </c>
      <c r="BB104" s="94" t="s">
        <v>28</v>
      </c>
      <c r="BC104" s="106" t="s">
        <v>28</v>
      </c>
      <c r="BD104" s="107">
        <v>3273</v>
      </c>
      <c r="BE104" s="107">
        <v>3865</v>
      </c>
      <c r="BF104" s="107">
        <v>4883</v>
      </c>
    </row>
    <row r="105" spans="1:93" x14ac:dyDescent="0.3">
      <c r="A105" s="9"/>
      <c r="B105" s="3" t="s">
        <v>167</v>
      </c>
      <c r="C105" s="100">
        <v>107</v>
      </c>
      <c r="D105" s="101">
        <v>967</v>
      </c>
      <c r="E105" s="96">
        <v>0.1102926987</v>
      </c>
      <c r="F105" s="102">
        <v>8.8595607800000004E-2</v>
      </c>
      <c r="G105" s="102">
        <v>0.1373034138</v>
      </c>
      <c r="H105" s="102">
        <v>0.53267931339999997</v>
      </c>
      <c r="I105" s="103">
        <v>0.1106514995</v>
      </c>
      <c r="J105" s="102">
        <v>9.1552149299999996E-2</v>
      </c>
      <c r="K105" s="102">
        <v>0.133735302</v>
      </c>
      <c r="L105" s="102">
        <v>1.0722214093</v>
      </c>
      <c r="M105" s="102">
        <v>0.8612909876</v>
      </c>
      <c r="N105" s="102">
        <v>1.3348087545</v>
      </c>
      <c r="O105" s="101">
        <v>130</v>
      </c>
      <c r="P105" s="101">
        <v>945</v>
      </c>
      <c r="Q105" s="96">
        <v>0.1360290858</v>
      </c>
      <c r="R105" s="102">
        <v>0.11100494900000001</v>
      </c>
      <c r="S105" s="102">
        <v>0.16669447949999999</v>
      </c>
      <c r="T105" s="102">
        <v>0.12591271779999999</v>
      </c>
      <c r="U105" s="103">
        <v>0.1375661376</v>
      </c>
      <c r="V105" s="102">
        <v>0.1158393814</v>
      </c>
      <c r="W105" s="102">
        <v>0.16336794939999999</v>
      </c>
      <c r="X105" s="102">
        <v>1.1720334792</v>
      </c>
      <c r="Y105" s="102">
        <v>0.95642425129999997</v>
      </c>
      <c r="Z105" s="102">
        <v>1.4362480609999999</v>
      </c>
      <c r="AA105" s="101">
        <v>158</v>
      </c>
      <c r="AB105" s="101">
        <v>902</v>
      </c>
      <c r="AC105" s="96">
        <v>0.16727989679999999</v>
      </c>
      <c r="AD105" s="102">
        <v>0.13842406130000001</v>
      </c>
      <c r="AE105" s="102">
        <v>0.20215101050000001</v>
      </c>
      <c r="AF105" s="102">
        <v>5.4068918200000003E-2</v>
      </c>
      <c r="AG105" s="103">
        <v>0.17516629710000001</v>
      </c>
      <c r="AH105" s="102">
        <v>0.14987617140000001</v>
      </c>
      <c r="AI105" s="102">
        <v>0.2047238821</v>
      </c>
      <c r="AJ105" s="102">
        <v>1.2045340747</v>
      </c>
      <c r="AK105" s="102">
        <v>0.99675156300000001</v>
      </c>
      <c r="AL105" s="102">
        <v>1.4556308622</v>
      </c>
      <c r="AM105" s="102">
        <v>0.12042834049999999</v>
      </c>
      <c r="AN105" s="102">
        <v>1.2297362421</v>
      </c>
      <c r="AO105" s="102">
        <v>0.94724683499999995</v>
      </c>
      <c r="AP105" s="102">
        <v>1.5964700744</v>
      </c>
      <c r="AQ105" s="102">
        <v>0.14659057759999999</v>
      </c>
      <c r="AR105" s="102">
        <v>1.2333462449000001</v>
      </c>
      <c r="AS105" s="102">
        <v>0.92919733419999995</v>
      </c>
      <c r="AT105" s="102">
        <v>1.6370504990999999</v>
      </c>
      <c r="AU105" s="100" t="s">
        <v>28</v>
      </c>
      <c r="AV105" s="100" t="s">
        <v>28</v>
      </c>
      <c r="AW105" s="100" t="s">
        <v>28</v>
      </c>
      <c r="AX105" s="100" t="s">
        <v>28</v>
      </c>
      <c r="AY105" s="100" t="s">
        <v>28</v>
      </c>
      <c r="AZ105" s="100" t="s">
        <v>28</v>
      </c>
      <c r="BA105" s="100" t="s">
        <v>28</v>
      </c>
      <c r="BB105" s="100" t="s">
        <v>28</v>
      </c>
      <c r="BC105" s="98" t="s">
        <v>28</v>
      </c>
      <c r="BD105" s="99">
        <v>107</v>
      </c>
      <c r="BE105" s="99">
        <v>130</v>
      </c>
      <c r="BF105" s="99">
        <v>158</v>
      </c>
      <c r="CO105" s="4"/>
    </row>
    <row r="106" spans="1:93" x14ac:dyDescent="0.3">
      <c r="A106" s="9"/>
      <c r="B106" t="s">
        <v>115</v>
      </c>
      <c r="C106" s="94">
        <v>3550</v>
      </c>
      <c r="D106" s="104">
        <v>39407</v>
      </c>
      <c r="E106" s="105">
        <v>8.8094639799999999E-2</v>
      </c>
      <c r="F106" s="95">
        <v>7.9276308899999995E-2</v>
      </c>
      <c r="G106" s="95">
        <v>9.7893881299999999E-2</v>
      </c>
      <c r="H106" s="95">
        <v>3.9742162000000001E-3</v>
      </c>
      <c r="I106" s="97">
        <v>9.0085517800000001E-2</v>
      </c>
      <c r="J106" s="95">
        <v>8.7170338E-2</v>
      </c>
      <c r="K106" s="95">
        <v>9.3098188100000007E-2</v>
      </c>
      <c r="L106" s="95">
        <v>0.85642077829999996</v>
      </c>
      <c r="M106" s="95">
        <v>0.77069249939999995</v>
      </c>
      <c r="N106" s="95">
        <v>0.95168507550000003</v>
      </c>
      <c r="O106" s="104">
        <v>4272</v>
      </c>
      <c r="P106" s="104">
        <v>39892</v>
      </c>
      <c r="Q106" s="105">
        <v>0.10435712029999999</v>
      </c>
      <c r="R106" s="95">
        <v>9.4057661200000003E-2</v>
      </c>
      <c r="S106" s="95">
        <v>0.1157843861</v>
      </c>
      <c r="T106" s="95">
        <v>4.4940688899999998E-2</v>
      </c>
      <c r="U106" s="97">
        <v>0.1070891407</v>
      </c>
      <c r="V106" s="95">
        <v>0.1039255332</v>
      </c>
      <c r="W106" s="95">
        <v>0.1103490518</v>
      </c>
      <c r="X106" s="95">
        <v>0.89914622359999996</v>
      </c>
      <c r="Y106" s="95">
        <v>0.81040556350000004</v>
      </c>
      <c r="Z106" s="95">
        <v>0.9976041229</v>
      </c>
      <c r="AA106" s="104">
        <v>5081</v>
      </c>
      <c r="AB106" s="104">
        <v>38103</v>
      </c>
      <c r="AC106" s="105">
        <v>0.12697302269999999</v>
      </c>
      <c r="AD106" s="95">
        <v>0.11457300300000001</v>
      </c>
      <c r="AE106" s="95">
        <v>0.140715073</v>
      </c>
      <c r="AF106" s="95">
        <v>8.7462408899999997E-2</v>
      </c>
      <c r="AG106" s="97">
        <v>0.13334908009999999</v>
      </c>
      <c r="AH106" s="95">
        <v>0.12973243030000001</v>
      </c>
      <c r="AI106" s="95">
        <v>0.13706655409999999</v>
      </c>
      <c r="AJ106" s="95">
        <v>0.91429595129999996</v>
      </c>
      <c r="AK106" s="95">
        <v>0.8250070021</v>
      </c>
      <c r="AL106" s="95">
        <v>1.0132484747999999</v>
      </c>
      <c r="AM106" s="95">
        <v>5.3772200000000003E-4</v>
      </c>
      <c r="AN106" s="95">
        <v>1.2167164281</v>
      </c>
      <c r="AO106" s="95">
        <v>1.0888041888</v>
      </c>
      <c r="AP106" s="95">
        <v>1.3596557412000001</v>
      </c>
      <c r="AQ106" s="95">
        <v>3.3802940999999999E-3</v>
      </c>
      <c r="AR106" s="95">
        <v>1.1846023832999999</v>
      </c>
      <c r="AS106" s="95">
        <v>1.0577233178000001</v>
      </c>
      <c r="AT106" s="95">
        <v>1.3267012109</v>
      </c>
      <c r="AU106" s="94">
        <v>1</v>
      </c>
      <c r="AV106" s="94" t="s">
        <v>28</v>
      </c>
      <c r="AW106" s="94" t="s">
        <v>28</v>
      </c>
      <c r="AX106" s="94" t="s">
        <v>231</v>
      </c>
      <c r="AY106" s="94" t="s">
        <v>232</v>
      </c>
      <c r="AZ106" s="94" t="s">
        <v>28</v>
      </c>
      <c r="BA106" s="94" t="s">
        <v>28</v>
      </c>
      <c r="BB106" s="94" t="s">
        <v>28</v>
      </c>
      <c r="BC106" s="106" t="s">
        <v>274</v>
      </c>
      <c r="BD106" s="107">
        <v>3550</v>
      </c>
      <c r="BE106" s="107">
        <v>4272</v>
      </c>
      <c r="BF106" s="107">
        <v>5081</v>
      </c>
    </row>
    <row r="107" spans="1:93" x14ac:dyDescent="0.3">
      <c r="A107" s="9"/>
      <c r="B107" t="s">
        <v>116</v>
      </c>
      <c r="C107" s="94">
        <v>4311</v>
      </c>
      <c r="D107" s="104">
        <v>36152</v>
      </c>
      <c r="E107" s="105">
        <v>0.1132735411</v>
      </c>
      <c r="F107" s="95">
        <v>0.1020944163</v>
      </c>
      <c r="G107" s="95">
        <v>0.12567675659999999</v>
      </c>
      <c r="H107" s="95">
        <v>6.9009050799999999E-2</v>
      </c>
      <c r="I107" s="97">
        <v>0.1192465147</v>
      </c>
      <c r="J107" s="95">
        <v>0.11573948990000001</v>
      </c>
      <c r="K107" s="95">
        <v>0.12285980589999999</v>
      </c>
      <c r="L107" s="95">
        <v>1.1011999638000001</v>
      </c>
      <c r="M107" s="95">
        <v>0.99252099329999999</v>
      </c>
      <c r="N107" s="95">
        <v>1.2217790539</v>
      </c>
      <c r="O107" s="104">
        <v>4961</v>
      </c>
      <c r="P107" s="104">
        <v>37602</v>
      </c>
      <c r="Q107" s="105">
        <v>0.12695684030000001</v>
      </c>
      <c r="R107" s="95">
        <v>0.1145533495</v>
      </c>
      <c r="S107" s="95">
        <v>0.14070334370000001</v>
      </c>
      <c r="T107" s="95">
        <v>8.7182680100000007E-2</v>
      </c>
      <c r="U107" s="97">
        <v>0.13193447159999999</v>
      </c>
      <c r="V107" s="95">
        <v>0.12831376559999999</v>
      </c>
      <c r="W107" s="95">
        <v>0.13565734509999999</v>
      </c>
      <c r="X107" s="95">
        <v>1.0938665536000001</v>
      </c>
      <c r="Y107" s="95">
        <v>0.98699744950000001</v>
      </c>
      <c r="Z107" s="95">
        <v>1.2123071216000001</v>
      </c>
      <c r="AA107" s="104">
        <v>5260</v>
      </c>
      <c r="AB107" s="104">
        <v>35103</v>
      </c>
      <c r="AC107" s="105">
        <v>0.14508781200000001</v>
      </c>
      <c r="AD107" s="95">
        <v>0.13090990029999999</v>
      </c>
      <c r="AE107" s="95">
        <v>0.16080123160000001</v>
      </c>
      <c r="AF107" s="95">
        <v>0.4041994055</v>
      </c>
      <c r="AG107" s="97">
        <v>0.1498447426</v>
      </c>
      <c r="AH107" s="95">
        <v>0.14584951360000001</v>
      </c>
      <c r="AI107" s="95">
        <v>0.1539494122</v>
      </c>
      <c r="AJ107" s="95">
        <v>1.0447353013</v>
      </c>
      <c r="AK107" s="95">
        <v>0.94264426619999997</v>
      </c>
      <c r="AL107" s="95">
        <v>1.1578830837</v>
      </c>
      <c r="AM107" s="95">
        <v>1.7475479700000001E-2</v>
      </c>
      <c r="AN107" s="95">
        <v>1.1428120898</v>
      </c>
      <c r="AO107" s="95">
        <v>1.0236756764999999</v>
      </c>
      <c r="AP107" s="95">
        <v>1.2758137195999999</v>
      </c>
      <c r="AQ107" s="95">
        <v>4.36057771E-2</v>
      </c>
      <c r="AR107" s="95">
        <v>1.1207987242999999</v>
      </c>
      <c r="AS107" s="95">
        <v>1.0032774514</v>
      </c>
      <c r="AT107" s="95">
        <v>1.2520861291000001</v>
      </c>
      <c r="AU107" s="94" t="s">
        <v>28</v>
      </c>
      <c r="AV107" s="94" t="s">
        <v>28</v>
      </c>
      <c r="AW107" s="94" t="s">
        <v>28</v>
      </c>
      <c r="AX107" s="94" t="s">
        <v>28</v>
      </c>
      <c r="AY107" s="94" t="s">
        <v>28</v>
      </c>
      <c r="AZ107" s="94" t="s">
        <v>28</v>
      </c>
      <c r="BA107" s="94" t="s">
        <v>28</v>
      </c>
      <c r="BB107" s="94" t="s">
        <v>28</v>
      </c>
      <c r="BC107" s="106" t="s">
        <v>28</v>
      </c>
      <c r="BD107" s="107">
        <v>4311</v>
      </c>
      <c r="BE107" s="107">
        <v>4961</v>
      </c>
      <c r="BF107" s="107">
        <v>5260</v>
      </c>
    </row>
    <row r="108" spans="1:93" x14ac:dyDescent="0.3">
      <c r="A108" s="9"/>
      <c r="B108" t="s">
        <v>117</v>
      </c>
      <c r="C108" s="94">
        <v>2806</v>
      </c>
      <c r="D108" s="104">
        <v>30222</v>
      </c>
      <c r="E108" s="105">
        <v>9.0917868799999996E-2</v>
      </c>
      <c r="F108" s="95">
        <v>8.1665036400000002E-2</v>
      </c>
      <c r="G108" s="95">
        <v>0.10121906780000001</v>
      </c>
      <c r="H108" s="95">
        <v>2.4177637599999999E-2</v>
      </c>
      <c r="I108" s="97">
        <v>9.28462709E-2</v>
      </c>
      <c r="J108" s="95">
        <v>8.9473716199999997E-2</v>
      </c>
      <c r="K108" s="95">
        <v>9.6345948099999995E-2</v>
      </c>
      <c r="L108" s="95">
        <v>0.8838670783</v>
      </c>
      <c r="M108" s="95">
        <v>0.79391475119999999</v>
      </c>
      <c r="N108" s="95">
        <v>0.98401120639999995</v>
      </c>
      <c r="O108" s="104">
        <v>3174</v>
      </c>
      <c r="P108" s="104">
        <v>31789</v>
      </c>
      <c r="Q108" s="105">
        <v>9.8305030299999999E-2</v>
      </c>
      <c r="R108" s="95">
        <v>8.8411988900000002E-2</v>
      </c>
      <c r="S108" s="95">
        <v>0.10930507389999999</v>
      </c>
      <c r="T108" s="95">
        <v>2.1520453000000001E-3</v>
      </c>
      <c r="U108" s="97">
        <v>9.9845858600000004E-2</v>
      </c>
      <c r="V108" s="95">
        <v>9.6432026200000007E-2</v>
      </c>
      <c r="W108" s="95">
        <v>0.10338054570000001</v>
      </c>
      <c r="X108" s="95">
        <v>0.84700110989999999</v>
      </c>
      <c r="Y108" s="95">
        <v>0.76176216549999998</v>
      </c>
      <c r="Z108" s="95">
        <v>0.94177804139999999</v>
      </c>
      <c r="AA108" s="104">
        <v>3733</v>
      </c>
      <c r="AB108" s="104">
        <v>31211</v>
      </c>
      <c r="AC108" s="105">
        <v>0.1180100498</v>
      </c>
      <c r="AD108" s="95">
        <v>0.1062511961</v>
      </c>
      <c r="AE108" s="95">
        <v>0.1310702597</v>
      </c>
      <c r="AF108" s="95">
        <v>2.3654957999999998E-3</v>
      </c>
      <c r="AG108" s="97">
        <v>0.11960526740000001</v>
      </c>
      <c r="AH108" s="95">
        <v>0.1158293526</v>
      </c>
      <c r="AI108" s="95">
        <v>0.123504273</v>
      </c>
      <c r="AJ108" s="95">
        <v>0.84975618050000001</v>
      </c>
      <c r="AK108" s="95">
        <v>0.76508408139999995</v>
      </c>
      <c r="AL108" s="95">
        <v>0.94379896789999995</v>
      </c>
      <c r="AM108" s="95">
        <v>1.8601227999999999E-3</v>
      </c>
      <c r="AN108" s="95">
        <v>1.2004477238</v>
      </c>
      <c r="AO108" s="95">
        <v>1.0699596766999999</v>
      </c>
      <c r="AP108" s="95">
        <v>1.3468495765999999</v>
      </c>
      <c r="AQ108" s="95">
        <v>0.19039345190000001</v>
      </c>
      <c r="AR108" s="95">
        <v>1.0812509313000001</v>
      </c>
      <c r="AS108" s="95">
        <v>0.96193237090000006</v>
      </c>
      <c r="AT108" s="95">
        <v>1.2153698243</v>
      </c>
      <c r="AU108" s="94" t="s">
        <v>28</v>
      </c>
      <c r="AV108" s="94">
        <v>2</v>
      </c>
      <c r="AW108" s="94">
        <v>3</v>
      </c>
      <c r="AX108" s="94" t="s">
        <v>28</v>
      </c>
      <c r="AY108" s="94" t="s">
        <v>232</v>
      </c>
      <c r="AZ108" s="94" t="s">
        <v>28</v>
      </c>
      <c r="BA108" s="94" t="s">
        <v>28</v>
      </c>
      <c r="BB108" s="94" t="s">
        <v>28</v>
      </c>
      <c r="BC108" s="106" t="s">
        <v>443</v>
      </c>
      <c r="BD108" s="107">
        <v>2806</v>
      </c>
      <c r="BE108" s="107">
        <v>3174</v>
      </c>
      <c r="BF108" s="107">
        <v>3733</v>
      </c>
    </row>
    <row r="109" spans="1:93" x14ac:dyDescent="0.3">
      <c r="A109" s="9"/>
      <c r="B109" t="s">
        <v>118</v>
      </c>
      <c r="C109" s="94">
        <v>2323</v>
      </c>
      <c r="D109" s="104">
        <v>16821</v>
      </c>
      <c r="E109" s="105">
        <v>0.1468454786</v>
      </c>
      <c r="F109" s="95">
        <v>0.13178421830000001</v>
      </c>
      <c r="G109" s="95">
        <v>0.1636280494</v>
      </c>
      <c r="H109" s="95">
        <v>1.138251E-10</v>
      </c>
      <c r="I109" s="97">
        <v>0.13810118299999999</v>
      </c>
      <c r="J109" s="95">
        <v>0.1325979176</v>
      </c>
      <c r="K109" s="95">
        <v>0.14383285279999999</v>
      </c>
      <c r="L109" s="95">
        <v>1.4275728839999999</v>
      </c>
      <c r="M109" s="95">
        <v>1.2811533483999999</v>
      </c>
      <c r="N109" s="95">
        <v>1.5907263105</v>
      </c>
      <c r="O109" s="104">
        <v>2675</v>
      </c>
      <c r="P109" s="104">
        <v>17227</v>
      </c>
      <c r="Q109" s="105">
        <v>0.1603809457</v>
      </c>
      <c r="R109" s="95">
        <v>0.14414196639999999</v>
      </c>
      <c r="S109" s="95">
        <v>0.1784494022</v>
      </c>
      <c r="T109" s="95">
        <v>2.8855735999999999E-9</v>
      </c>
      <c r="U109" s="97">
        <v>0.15527950309999999</v>
      </c>
      <c r="V109" s="95">
        <v>0.1495052284</v>
      </c>
      <c r="W109" s="95">
        <v>0.16127679510000001</v>
      </c>
      <c r="X109" s="95">
        <v>1.3818503347</v>
      </c>
      <c r="Y109" s="95">
        <v>1.2419344686</v>
      </c>
      <c r="Z109" s="95">
        <v>1.5375290692000001</v>
      </c>
      <c r="AA109" s="104">
        <v>2508</v>
      </c>
      <c r="AB109" s="104">
        <v>16153</v>
      </c>
      <c r="AC109" s="105">
        <v>0.16148219120000001</v>
      </c>
      <c r="AD109" s="95">
        <v>0.1450731006</v>
      </c>
      <c r="AE109" s="95">
        <v>0.17974729950000001</v>
      </c>
      <c r="AF109" s="95">
        <v>5.8054980999999997E-3</v>
      </c>
      <c r="AG109" s="97">
        <v>0.15526527579999999</v>
      </c>
      <c r="AH109" s="95">
        <v>0.1493060759</v>
      </c>
      <c r="AI109" s="95">
        <v>0.1614623231</v>
      </c>
      <c r="AJ109" s="95">
        <v>1.1627864761</v>
      </c>
      <c r="AK109" s="95">
        <v>1.0446293686000001</v>
      </c>
      <c r="AL109" s="95">
        <v>1.2943082297999999</v>
      </c>
      <c r="AM109" s="95">
        <v>0.90928008670000005</v>
      </c>
      <c r="AN109" s="95">
        <v>1.0068664359999999</v>
      </c>
      <c r="AO109" s="95">
        <v>0.89506314850000002</v>
      </c>
      <c r="AP109" s="95">
        <v>1.1326351906000001</v>
      </c>
      <c r="AQ109" s="95">
        <v>0.1443509426</v>
      </c>
      <c r="AR109" s="95">
        <v>1.0921748984999999</v>
      </c>
      <c r="AS109" s="95">
        <v>0.97024046360000005</v>
      </c>
      <c r="AT109" s="95">
        <v>1.2294333762</v>
      </c>
      <c r="AU109" s="94">
        <v>1</v>
      </c>
      <c r="AV109" s="94">
        <v>2</v>
      </c>
      <c r="AW109" s="94" t="s">
        <v>28</v>
      </c>
      <c r="AX109" s="94" t="s">
        <v>28</v>
      </c>
      <c r="AY109" s="94" t="s">
        <v>28</v>
      </c>
      <c r="AZ109" s="94" t="s">
        <v>28</v>
      </c>
      <c r="BA109" s="94" t="s">
        <v>28</v>
      </c>
      <c r="BB109" s="94" t="s">
        <v>28</v>
      </c>
      <c r="BC109" s="106" t="s">
        <v>181</v>
      </c>
      <c r="BD109" s="107">
        <v>2323</v>
      </c>
      <c r="BE109" s="107">
        <v>2675</v>
      </c>
      <c r="BF109" s="107">
        <v>2508</v>
      </c>
      <c r="CO109" s="4"/>
    </row>
    <row r="110" spans="1:93" s="3" customFormat="1" x14ac:dyDescent="0.3">
      <c r="A110" s="9" t="s">
        <v>240</v>
      </c>
      <c r="B110" s="3" t="s">
        <v>201</v>
      </c>
      <c r="C110" s="100">
        <v>6278</v>
      </c>
      <c r="D110" s="101">
        <v>66768</v>
      </c>
      <c r="E110" s="96">
        <v>9.7116410799999997E-2</v>
      </c>
      <c r="F110" s="102">
        <v>8.8925984599999994E-2</v>
      </c>
      <c r="G110" s="102">
        <v>0.1060612068</v>
      </c>
      <c r="H110" s="102">
        <v>0.60475556330000002</v>
      </c>
      <c r="I110" s="103">
        <v>9.4027078799999997E-2</v>
      </c>
      <c r="J110" s="102">
        <v>9.1729713800000001E-2</v>
      </c>
      <c r="K110" s="102">
        <v>9.6381981199999994E-2</v>
      </c>
      <c r="L110" s="102">
        <v>0.97700214890000003</v>
      </c>
      <c r="M110" s="102">
        <v>0.89460552910000002</v>
      </c>
      <c r="N110" s="102">
        <v>1.0669878152000001</v>
      </c>
      <c r="O110" s="101">
        <v>8270</v>
      </c>
      <c r="P110" s="101">
        <v>76533</v>
      </c>
      <c r="Q110" s="96">
        <v>0.11304948469999999</v>
      </c>
      <c r="R110" s="102">
        <v>0.1037109631</v>
      </c>
      <c r="S110" s="102">
        <v>0.1232288817</v>
      </c>
      <c r="T110" s="102">
        <v>0.56111826909999996</v>
      </c>
      <c r="U110" s="103">
        <v>0.1080579619</v>
      </c>
      <c r="V110" s="102">
        <v>0.1057539725</v>
      </c>
      <c r="W110" s="102">
        <v>0.11041214670000001</v>
      </c>
      <c r="X110" s="102">
        <v>0.97475817170000001</v>
      </c>
      <c r="Y110" s="102">
        <v>0.89423767840000001</v>
      </c>
      <c r="Z110" s="102">
        <v>1.0625290303999999</v>
      </c>
      <c r="AA110" s="101">
        <v>11162</v>
      </c>
      <c r="AB110" s="101">
        <v>86490</v>
      </c>
      <c r="AC110" s="96">
        <v>0.13640912190000001</v>
      </c>
      <c r="AD110" s="102">
        <v>0.1253386497</v>
      </c>
      <c r="AE110" s="102">
        <v>0.148457388</v>
      </c>
      <c r="AF110" s="102">
        <v>0.67821698870000002</v>
      </c>
      <c r="AG110" s="103">
        <v>0.1290553821</v>
      </c>
      <c r="AH110" s="102">
        <v>0.12668329280000001</v>
      </c>
      <c r="AI110" s="102">
        <v>0.13147188779999999</v>
      </c>
      <c r="AJ110" s="102">
        <v>0.98224256840000002</v>
      </c>
      <c r="AK110" s="102">
        <v>0.90252730510000001</v>
      </c>
      <c r="AL110" s="102">
        <v>1.0689986415999999</v>
      </c>
      <c r="AM110" s="102">
        <v>4.7521300000000002E-5</v>
      </c>
      <c r="AN110" s="102">
        <v>1.2066319652999999</v>
      </c>
      <c r="AO110" s="102">
        <v>1.102217142</v>
      </c>
      <c r="AP110" s="102">
        <v>1.3209381747</v>
      </c>
      <c r="AQ110" s="102">
        <v>1.3756199999999999E-3</v>
      </c>
      <c r="AR110" s="102">
        <v>1.1640616021000001</v>
      </c>
      <c r="AS110" s="102">
        <v>1.0606274675</v>
      </c>
      <c r="AT110" s="102">
        <v>1.2775828036000001</v>
      </c>
      <c r="AU110" s="100" t="s">
        <v>28</v>
      </c>
      <c r="AV110" s="100" t="s">
        <v>28</v>
      </c>
      <c r="AW110" s="100" t="s">
        <v>28</v>
      </c>
      <c r="AX110" s="100" t="s">
        <v>231</v>
      </c>
      <c r="AY110" s="100" t="s">
        <v>232</v>
      </c>
      <c r="AZ110" s="100" t="s">
        <v>28</v>
      </c>
      <c r="BA110" s="100" t="s">
        <v>28</v>
      </c>
      <c r="BB110" s="100" t="s">
        <v>28</v>
      </c>
      <c r="BC110" s="98" t="s">
        <v>236</v>
      </c>
      <c r="BD110" s="99">
        <v>6278</v>
      </c>
      <c r="BE110" s="99">
        <v>8270</v>
      </c>
      <c r="BF110" s="99">
        <v>11162</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202</v>
      </c>
      <c r="C111" s="94">
        <v>2844</v>
      </c>
      <c r="D111" s="104">
        <v>29106</v>
      </c>
      <c r="E111" s="105">
        <v>8.8613215100000003E-2</v>
      </c>
      <c r="F111" s="95">
        <v>8.0736073000000005E-2</v>
      </c>
      <c r="G111" s="95">
        <v>9.7258902899999999E-2</v>
      </c>
      <c r="H111" s="95">
        <v>1.55662045E-2</v>
      </c>
      <c r="I111" s="97">
        <v>9.7711811999999995E-2</v>
      </c>
      <c r="J111" s="95">
        <v>9.4185878099999995E-2</v>
      </c>
      <c r="K111" s="95">
        <v>0.1013697424</v>
      </c>
      <c r="L111" s="95">
        <v>0.8914590322</v>
      </c>
      <c r="M111" s="95">
        <v>0.81221408630000003</v>
      </c>
      <c r="N111" s="95">
        <v>0.97843563600000005</v>
      </c>
      <c r="O111" s="104">
        <v>3425</v>
      </c>
      <c r="P111" s="104">
        <v>30589</v>
      </c>
      <c r="Q111" s="105">
        <v>0.10342014450000001</v>
      </c>
      <c r="R111" s="95">
        <v>9.4398732599999993E-2</v>
      </c>
      <c r="S111" s="95">
        <v>0.1133037065</v>
      </c>
      <c r="T111" s="95">
        <v>1.38656126E-2</v>
      </c>
      <c r="U111" s="97">
        <v>0.1119683546</v>
      </c>
      <c r="V111" s="95">
        <v>0.10828060790000001</v>
      </c>
      <c r="W111" s="95">
        <v>0.1157816961</v>
      </c>
      <c r="X111" s="95">
        <v>0.8917301232</v>
      </c>
      <c r="Y111" s="95">
        <v>0.81394387759999998</v>
      </c>
      <c r="Z111" s="95">
        <v>0.97695017380000004</v>
      </c>
      <c r="AA111" s="104">
        <v>4441</v>
      </c>
      <c r="AB111" s="104">
        <v>33045</v>
      </c>
      <c r="AC111" s="105">
        <v>0.12874215259999999</v>
      </c>
      <c r="AD111" s="95">
        <v>0.1177979957</v>
      </c>
      <c r="AE111" s="95">
        <v>0.140703089</v>
      </c>
      <c r="AF111" s="95">
        <v>9.4627102300000002E-2</v>
      </c>
      <c r="AG111" s="97">
        <v>0.13439249510000001</v>
      </c>
      <c r="AH111" s="95">
        <v>0.13049745539999999</v>
      </c>
      <c r="AI111" s="95">
        <v>0.13840379250000001</v>
      </c>
      <c r="AJ111" s="95">
        <v>0.92703494369999995</v>
      </c>
      <c r="AK111" s="95">
        <v>0.84822923989999999</v>
      </c>
      <c r="AL111" s="95">
        <v>1.0131621811</v>
      </c>
      <c r="AM111" s="95">
        <v>1.4548900000000001E-5</v>
      </c>
      <c r="AN111" s="95">
        <v>1.2448459948999999</v>
      </c>
      <c r="AO111" s="95">
        <v>1.1274972438999999</v>
      </c>
      <c r="AP111" s="95">
        <v>1.3744082828999999</v>
      </c>
      <c r="AQ111" s="95">
        <v>3.0429272E-3</v>
      </c>
      <c r="AR111" s="95">
        <v>1.1670961759</v>
      </c>
      <c r="AS111" s="95">
        <v>1.0537133444</v>
      </c>
      <c r="AT111" s="95">
        <v>1.2926793527</v>
      </c>
      <c r="AU111" s="94" t="s">
        <v>28</v>
      </c>
      <c r="AV111" s="94" t="s">
        <v>28</v>
      </c>
      <c r="AW111" s="94" t="s">
        <v>28</v>
      </c>
      <c r="AX111" s="94" t="s">
        <v>231</v>
      </c>
      <c r="AY111" s="94" t="s">
        <v>232</v>
      </c>
      <c r="AZ111" s="94" t="s">
        <v>28</v>
      </c>
      <c r="BA111" s="94" t="s">
        <v>28</v>
      </c>
      <c r="BB111" s="94" t="s">
        <v>28</v>
      </c>
      <c r="BC111" s="106" t="s">
        <v>236</v>
      </c>
      <c r="BD111" s="107">
        <v>2844</v>
      </c>
      <c r="BE111" s="107">
        <v>3425</v>
      </c>
      <c r="BF111" s="107">
        <v>4441</v>
      </c>
    </row>
    <row r="112" spans="1:93" x14ac:dyDescent="0.3">
      <c r="A112" s="9"/>
      <c r="B112" t="s">
        <v>203</v>
      </c>
      <c r="C112" s="94">
        <v>4826</v>
      </c>
      <c r="D112" s="104">
        <v>49361</v>
      </c>
      <c r="E112" s="105">
        <v>9.5689989700000005E-2</v>
      </c>
      <c r="F112" s="95">
        <v>8.7593167799999996E-2</v>
      </c>
      <c r="G112" s="95">
        <v>0.10453525499999999</v>
      </c>
      <c r="H112" s="95">
        <v>0.39877248310000002</v>
      </c>
      <c r="I112" s="97">
        <v>9.7769494100000007E-2</v>
      </c>
      <c r="J112" s="95">
        <v>9.50496391E-2</v>
      </c>
      <c r="K112" s="95">
        <v>0.1005671781</v>
      </c>
      <c r="L112" s="95">
        <v>0.96265219040000005</v>
      </c>
      <c r="M112" s="95">
        <v>0.8811972401</v>
      </c>
      <c r="N112" s="95">
        <v>1.0516365661</v>
      </c>
      <c r="O112" s="104">
        <v>5690</v>
      </c>
      <c r="P112" s="104">
        <v>53311</v>
      </c>
      <c r="Q112" s="105">
        <v>0.1053191138</v>
      </c>
      <c r="R112" s="95">
        <v>9.6538005299999993E-2</v>
      </c>
      <c r="S112" s="95">
        <v>0.11489895310000001</v>
      </c>
      <c r="T112" s="95">
        <v>2.9991491200000001E-2</v>
      </c>
      <c r="U112" s="97">
        <v>0.1067321941</v>
      </c>
      <c r="V112" s="95">
        <v>0.1039946732</v>
      </c>
      <c r="W112" s="95">
        <v>0.1095417766</v>
      </c>
      <c r="X112" s="95">
        <v>0.90810380150000003</v>
      </c>
      <c r="Y112" s="95">
        <v>0.8323895482</v>
      </c>
      <c r="Z112" s="95">
        <v>0.99070503239999996</v>
      </c>
      <c r="AA112" s="104">
        <v>6616</v>
      </c>
      <c r="AB112" s="104">
        <v>57900</v>
      </c>
      <c r="AC112" s="105">
        <v>0.1143913451</v>
      </c>
      <c r="AD112" s="95">
        <v>0.1049690152</v>
      </c>
      <c r="AE112" s="95">
        <v>0.1246594511</v>
      </c>
      <c r="AF112" s="95">
        <v>9.7689648000000002E-6</v>
      </c>
      <c r="AG112" s="97">
        <v>0.1142659758</v>
      </c>
      <c r="AH112" s="95">
        <v>0.1115454971</v>
      </c>
      <c r="AI112" s="95">
        <v>0.1170528042</v>
      </c>
      <c r="AJ112" s="95">
        <v>0.82369893569999997</v>
      </c>
      <c r="AK112" s="95">
        <v>0.75585146839999995</v>
      </c>
      <c r="AL112" s="95">
        <v>0.89763659269999996</v>
      </c>
      <c r="AM112" s="95">
        <v>8.0009398600000003E-2</v>
      </c>
      <c r="AN112" s="95">
        <v>1.0861404059999999</v>
      </c>
      <c r="AO112" s="95">
        <v>0.99016807849999999</v>
      </c>
      <c r="AP112" s="95">
        <v>1.1914148791000001</v>
      </c>
      <c r="AQ112" s="95">
        <v>4.5813404699999997E-2</v>
      </c>
      <c r="AR112" s="95">
        <v>1.1006283327999999</v>
      </c>
      <c r="AS112" s="95">
        <v>1.0017848971000001</v>
      </c>
      <c r="AT112" s="95">
        <v>1.2092243858</v>
      </c>
      <c r="AU112" s="94" t="s">
        <v>28</v>
      </c>
      <c r="AV112" s="94" t="s">
        <v>28</v>
      </c>
      <c r="AW112" s="94">
        <v>3</v>
      </c>
      <c r="AX112" s="94" t="s">
        <v>231</v>
      </c>
      <c r="AY112" s="94" t="s">
        <v>28</v>
      </c>
      <c r="AZ112" s="94" t="s">
        <v>28</v>
      </c>
      <c r="BA112" s="94" t="s">
        <v>28</v>
      </c>
      <c r="BB112" s="94" t="s">
        <v>28</v>
      </c>
      <c r="BC112" s="106" t="s">
        <v>441</v>
      </c>
      <c r="BD112" s="107">
        <v>4826</v>
      </c>
      <c r="BE112" s="107">
        <v>5690</v>
      </c>
      <c r="BF112" s="107">
        <v>6616</v>
      </c>
    </row>
    <row r="113" spans="1:93" x14ac:dyDescent="0.3">
      <c r="A113" s="9"/>
      <c r="B113" t="s">
        <v>204</v>
      </c>
      <c r="C113" s="94">
        <v>3623</v>
      </c>
      <c r="D113" s="104">
        <v>39618</v>
      </c>
      <c r="E113" s="105">
        <v>8.5998431900000005E-2</v>
      </c>
      <c r="F113" s="95">
        <v>7.85107518E-2</v>
      </c>
      <c r="G113" s="95">
        <v>9.42002225E-2</v>
      </c>
      <c r="H113" s="95">
        <v>1.8298777E-3</v>
      </c>
      <c r="I113" s="97">
        <v>9.1448331600000002E-2</v>
      </c>
      <c r="J113" s="95">
        <v>8.85185307E-2</v>
      </c>
      <c r="K113" s="95">
        <v>9.4475103500000004E-2</v>
      </c>
      <c r="L113" s="95">
        <v>0.86515401540000003</v>
      </c>
      <c r="M113" s="95">
        <v>0.78982710109999998</v>
      </c>
      <c r="N113" s="95">
        <v>0.94766496290000002</v>
      </c>
      <c r="O113" s="104">
        <v>4657</v>
      </c>
      <c r="P113" s="104">
        <v>41910</v>
      </c>
      <c r="Q113" s="105">
        <v>0.10667460419999999</v>
      </c>
      <c r="R113" s="95">
        <v>9.7604098E-2</v>
      </c>
      <c r="S113" s="95">
        <v>0.1165880472</v>
      </c>
      <c r="T113" s="95">
        <v>6.5175131400000003E-2</v>
      </c>
      <c r="U113" s="97">
        <v>0.11111906470000001</v>
      </c>
      <c r="V113" s="95">
        <v>0.1079730419</v>
      </c>
      <c r="W113" s="95">
        <v>0.1143567534</v>
      </c>
      <c r="X113" s="95">
        <v>0.91979138540000005</v>
      </c>
      <c r="Y113" s="95">
        <v>0.84158182930000003</v>
      </c>
      <c r="Z113" s="95">
        <v>1.0052690816000001</v>
      </c>
      <c r="AA113" s="104">
        <v>6013</v>
      </c>
      <c r="AB113" s="104">
        <v>45454</v>
      </c>
      <c r="AC113" s="105">
        <v>0.1336854365</v>
      </c>
      <c r="AD113" s="95">
        <v>0.1225938296</v>
      </c>
      <c r="AE113" s="95">
        <v>0.1457805502</v>
      </c>
      <c r="AF113" s="95">
        <v>0.38877004459999998</v>
      </c>
      <c r="AG113" s="97">
        <v>0.1322875875</v>
      </c>
      <c r="AH113" s="95">
        <v>0.12898583429999999</v>
      </c>
      <c r="AI113" s="95">
        <v>0.1356738582</v>
      </c>
      <c r="AJ113" s="95">
        <v>0.96263009850000003</v>
      </c>
      <c r="AK113" s="95">
        <v>0.88276265080000005</v>
      </c>
      <c r="AL113" s="95">
        <v>1.049723508</v>
      </c>
      <c r="AM113" s="95">
        <v>3.0347362999999999E-6</v>
      </c>
      <c r="AN113" s="95">
        <v>1.2532077101000001</v>
      </c>
      <c r="AO113" s="95">
        <v>1.1399082538</v>
      </c>
      <c r="AP113" s="95">
        <v>1.3777683944000001</v>
      </c>
      <c r="AQ113" s="95">
        <v>1.7084799999999999E-5</v>
      </c>
      <c r="AR113" s="95">
        <v>1.2404249923999999</v>
      </c>
      <c r="AS113" s="95">
        <v>1.1243975911999999</v>
      </c>
      <c r="AT113" s="95">
        <v>1.3684253451999999</v>
      </c>
      <c r="AU113" s="94">
        <v>1</v>
      </c>
      <c r="AV113" s="94" t="s">
        <v>28</v>
      </c>
      <c r="AW113" s="94" t="s">
        <v>28</v>
      </c>
      <c r="AX113" s="94" t="s">
        <v>231</v>
      </c>
      <c r="AY113" s="94" t="s">
        <v>232</v>
      </c>
      <c r="AZ113" s="94" t="s">
        <v>28</v>
      </c>
      <c r="BA113" s="94" t="s">
        <v>28</v>
      </c>
      <c r="BB113" s="94" t="s">
        <v>28</v>
      </c>
      <c r="BC113" s="106" t="s">
        <v>274</v>
      </c>
      <c r="BD113" s="107">
        <v>3623</v>
      </c>
      <c r="BE113" s="107">
        <v>4657</v>
      </c>
      <c r="BF113" s="107">
        <v>6013</v>
      </c>
      <c r="BQ113" s="46"/>
      <c r="CO113" s="4"/>
    </row>
    <row r="114" spans="1:93" s="3" customFormat="1" x14ac:dyDescent="0.3">
      <c r="A114" s="9"/>
      <c r="B114" s="3" t="s">
        <v>119</v>
      </c>
      <c r="C114" s="100">
        <v>5799</v>
      </c>
      <c r="D114" s="101">
        <v>56805</v>
      </c>
      <c r="E114" s="96">
        <v>8.8030193500000006E-2</v>
      </c>
      <c r="F114" s="102">
        <v>8.0511331899999997E-2</v>
      </c>
      <c r="G114" s="102">
        <v>9.62512331E-2</v>
      </c>
      <c r="H114" s="102">
        <v>7.6494105999999999E-3</v>
      </c>
      <c r="I114" s="103">
        <v>0.10208608399999999</v>
      </c>
      <c r="J114" s="102">
        <v>9.9492136499999995E-2</v>
      </c>
      <c r="K114" s="102">
        <v>0.10474766050000001</v>
      </c>
      <c r="L114" s="102">
        <v>0.88559376889999997</v>
      </c>
      <c r="M114" s="102">
        <v>0.80995316470000001</v>
      </c>
      <c r="N114" s="102">
        <v>0.96829836290000004</v>
      </c>
      <c r="O114" s="101">
        <v>7335</v>
      </c>
      <c r="P114" s="101">
        <v>59408</v>
      </c>
      <c r="Q114" s="96">
        <v>0.11284162809999999</v>
      </c>
      <c r="R114" s="102">
        <v>0.1033835922</v>
      </c>
      <c r="S114" s="102">
        <v>0.1231649314</v>
      </c>
      <c r="T114" s="102">
        <v>0.5394706775</v>
      </c>
      <c r="U114" s="103">
        <v>0.1234682198</v>
      </c>
      <c r="V114" s="102">
        <v>0.12067475430000001</v>
      </c>
      <c r="W114" s="102">
        <v>0.12632635040000001</v>
      </c>
      <c r="X114" s="102">
        <v>0.97296594849999996</v>
      </c>
      <c r="Y114" s="102">
        <v>0.89141495439999996</v>
      </c>
      <c r="Z114" s="102">
        <v>1.0619776258</v>
      </c>
      <c r="AA114" s="101">
        <v>9600</v>
      </c>
      <c r="AB114" s="101">
        <v>63320</v>
      </c>
      <c r="AC114" s="96">
        <v>0.14222625150000001</v>
      </c>
      <c r="AD114" s="102">
        <v>0.1305720819</v>
      </c>
      <c r="AE114" s="102">
        <v>0.15492061030000001</v>
      </c>
      <c r="AF114" s="102">
        <v>0.58464101909999999</v>
      </c>
      <c r="AG114" s="103">
        <v>0.15161086539999999</v>
      </c>
      <c r="AH114" s="102">
        <v>0.1486082047</v>
      </c>
      <c r="AI114" s="102">
        <v>0.15467419560000001</v>
      </c>
      <c r="AJ114" s="102">
        <v>1.0241300331000001</v>
      </c>
      <c r="AK114" s="102">
        <v>0.94021173410000003</v>
      </c>
      <c r="AL114" s="102">
        <v>1.1155384332</v>
      </c>
      <c r="AM114" s="102">
        <v>9.4215127E-7</v>
      </c>
      <c r="AN114" s="102">
        <v>1.2604058789999999</v>
      </c>
      <c r="AO114" s="102">
        <v>1.1490382107999999</v>
      </c>
      <c r="AP114" s="102">
        <v>1.3825675812</v>
      </c>
      <c r="AQ114" s="102">
        <v>3.3024434999999997E-7</v>
      </c>
      <c r="AR114" s="102">
        <v>1.281851415</v>
      </c>
      <c r="AS114" s="102">
        <v>1.1653009172</v>
      </c>
      <c r="AT114" s="102">
        <v>1.4100590035</v>
      </c>
      <c r="AU114" s="100">
        <v>1</v>
      </c>
      <c r="AV114" s="100" t="s">
        <v>28</v>
      </c>
      <c r="AW114" s="100" t="s">
        <v>28</v>
      </c>
      <c r="AX114" s="100" t="s">
        <v>231</v>
      </c>
      <c r="AY114" s="100" t="s">
        <v>232</v>
      </c>
      <c r="AZ114" s="100" t="s">
        <v>28</v>
      </c>
      <c r="BA114" s="100" t="s">
        <v>28</v>
      </c>
      <c r="BB114" s="100" t="s">
        <v>28</v>
      </c>
      <c r="BC114" s="98" t="s">
        <v>274</v>
      </c>
      <c r="BD114" s="99">
        <v>5799</v>
      </c>
      <c r="BE114" s="99">
        <v>7335</v>
      </c>
      <c r="BF114" s="99">
        <v>9600</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4">
        <v>2475</v>
      </c>
      <c r="D115" s="104">
        <v>20075</v>
      </c>
      <c r="E115" s="105">
        <v>0.1014393433</v>
      </c>
      <c r="F115" s="95">
        <v>9.2115112499999999E-2</v>
      </c>
      <c r="G115" s="95">
        <v>0.1117074071</v>
      </c>
      <c r="H115" s="95">
        <v>0.68010778039999997</v>
      </c>
      <c r="I115" s="97">
        <v>0.1232876712</v>
      </c>
      <c r="J115" s="95">
        <v>0.1185249701</v>
      </c>
      <c r="K115" s="95">
        <v>0.12824175239999999</v>
      </c>
      <c r="L115" s="95">
        <v>1.0204913417999999</v>
      </c>
      <c r="M115" s="95">
        <v>0.92668851829999999</v>
      </c>
      <c r="N115" s="95">
        <v>1.1237892326000001</v>
      </c>
      <c r="O115" s="104">
        <v>2949</v>
      </c>
      <c r="P115" s="104">
        <v>20970</v>
      </c>
      <c r="Q115" s="105">
        <v>0.12163341029999999</v>
      </c>
      <c r="R115" s="95">
        <v>0.1107013206</v>
      </c>
      <c r="S115" s="95">
        <v>0.13364507689999999</v>
      </c>
      <c r="T115" s="95">
        <v>0.32165706109999997</v>
      </c>
      <c r="U115" s="97">
        <v>0.14062947070000001</v>
      </c>
      <c r="V115" s="95">
        <v>0.13564437679999999</v>
      </c>
      <c r="W115" s="95">
        <v>0.1457977728</v>
      </c>
      <c r="X115" s="95">
        <v>1.0487722341000001</v>
      </c>
      <c r="Y115" s="95">
        <v>0.95451135499999995</v>
      </c>
      <c r="Z115" s="95">
        <v>1.1523416597</v>
      </c>
      <c r="AA115" s="104">
        <v>3767</v>
      </c>
      <c r="AB115" s="104">
        <v>21891</v>
      </c>
      <c r="AC115" s="105">
        <v>0.15698453970000001</v>
      </c>
      <c r="AD115" s="95">
        <v>0.14324020870000001</v>
      </c>
      <c r="AE115" s="95">
        <v>0.1720476809</v>
      </c>
      <c r="AF115" s="95">
        <v>8.7423329000000001E-3</v>
      </c>
      <c r="AG115" s="97">
        <v>0.1720798502</v>
      </c>
      <c r="AH115" s="95">
        <v>0.1666715047</v>
      </c>
      <c r="AI115" s="95">
        <v>0.17766369169999999</v>
      </c>
      <c r="AJ115" s="95">
        <v>1.1304001910999999</v>
      </c>
      <c r="AK115" s="95">
        <v>1.0314312452000001</v>
      </c>
      <c r="AL115" s="95">
        <v>1.2388655065</v>
      </c>
      <c r="AM115" s="95">
        <v>1.5708186E-6</v>
      </c>
      <c r="AN115" s="95">
        <v>1.2906366706000001</v>
      </c>
      <c r="AO115" s="95">
        <v>1.1629975261000001</v>
      </c>
      <c r="AP115" s="95">
        <v>1.4322842294</v>
      </c>
      <c r="AQ115" s="95">
        <v>9.6117230000000004E-4</v>
      </c>
      <c r="AR115" s="95">
        <v>1.1990752937</v>
      </c>
      <c r="AS115" s="95">
        <v>1.0765661772999999</v>
      </c>
      <c r="AT115" s="95">
        <v>1.3355254793</v>
      </c>
      <c r="AU115" s="94" t="s">
        <v>28</v>
      </c>
      <c r="AV115" s="94" t="s">
        <v>28</v>
      </c>
      <c r="AW115" s="94">
        <v>3</v>
      </c>
      <c r="AX115" s="94" t="s">
        <v>231</v>
      </c>
      <c r="AY115" s="94" t="s">
        <v>232</v>
      </c>
      <c r="AZ115" s="94" t="s">
        <v>28</v>
      </c>
      <c r="BA115" s="94" t="s">
        <v>28</v>
      </c>
      <c r="BB115" s="94" t="s">
        <v>28</v>
      </c>
      <c r="BC115" s="106" t="s">
        <v>442</v>
      </c>
      <c r="BD115" s="107">
        <v>2475</v>
      </c>
      <c r="BE115" s="107">
        <v>2949</v>
      </c>
      <c r="BF115" s="107">
        <v>3767</v>
      </c>
    </row>
    <row r="116" spans="1:93" x14ac:dyDescent="0.3">
      <c r="A116" s="9"/>
      <c r="B116" t="s">
        <v>121</v>
      </c>
      <c r="C116" s="94">
        <v>1520</v>
      </c>
      <c r="D116" s="104">
        <v>14966</v>
      </c>
      <c r="E116" s="105">
        <v>8.1289346200000001E-2</v>
      </c>
      <c r="F116" s="95">
        <v>7.3379381800000004E-2</v>
      </c>
      <c r="G116" s="95">
        <v>9.0051968900000001E-2</v>
      </c>
      <c r="H116" s="95">
        <v>1.1747010000000001E-4</v>
      </c>
      <c r="I116" s="97">
        <v>0.10156354400000001</v>
      </c>
      <c r="J116" s="95">
        <v>9.6583955599999993E-2</v>
      </c>
      <c r="K116" s="95">
        <v>0.1067998656</v>
      </c>
      <c r="L116" s="95">
        <v>0.81778007720000001</v>
      </c>
      <c r="M116" s="95">
        <v>0.73820493480000005</v>
      </c>
      <c r="N116" s="95">
        <v>0.90593305879999997</v>
      </c>
      <c r="O116" s="104">
        <v>1951</v>
      </c>
      <c r="P116" s="104">
        <v>15160</v>
      </c>
      <c r="Q116" s="105">
        <v>0.1082804359</v>
      </c>
      <c r="R116" s="95">
        <v>9.80952982E-2</v>
      </c>
      <c r="S116" s="95">
        <v>0.11952308640000001</v>
      </c>
      <c r="T116" s="95">
        <v>0.17307128290000001</v>
      </c>
      <c r="U116" s="97">
        <v>0.12869393139999999</v>
      </c>
      <c r="V116" s="95">
        <v>0.1231082307</v>
      </c>
      <c r="W116" s="95">
        <v>0.13453306809999999</v>
      </c>
      <c r="X116" s="95">
        <v>0.93363751260000005</v>
      </c>
      <c r="Y116" s="95">
        <v>0.84581715479999997</v>
      </c>
      <c r="Z116" s="95">
        <v>1.0305761712999999</v>
      </c>
      <c r="AA116" s="104">
        <v>2344</v>
      </c>
      <c r="AB116" s="104">
        <v>15895</v>
      </c>
      <c r="AC116" s="105">
        <v>0.1299130708</v>
      </c>
      <c r="AD116" s="95">
        <v>0.1180266536</v>
      </c>
      <c r="AE116" s="95">
        <v>0.14299656429999999</v>
      </c>
      <c r="AF116" s="95">
        <v>0.17300546510000001</v>
      </c>
      <c r="AG116" s="97">
        <v>0.14746775719999999</v>
      </c>
      <c r="AH116" s="95">
        <v>0.141617091</v>
      </c>
      <c r="AI116" s="95">
        <v>0.1535601335</v>
      </c>
      <c r="AJ116" s="95">
        <v>0.93546638579999997</v>
      </c>
      <c r="AK116" s="95">
        <v>0.84987573940000005</v>
      </c>
      <c r="AL116" s="95">
        <v>1.0296768321000001</v>
      </c>
      <c r="AM116" s="95">
        <v>1.4351532000000001E-3</v>
      </c>
      <c r="AN116" s="95">
        <v>1.1997834114000001</v>
      </c>
      <c r="AO116" s="95">
        <v>1.0726623474000001</v>
      </c>
      <c r="AP116" s="95">
        <v>1.3419695747</v>
      </c>
      <c r="AQ116" s="95">
        <v>1.5603912E-6</v>
      </c>
      <c r="AR116" s="95">
        <v>1.3320372346</v>
      </c>
      <c r="AS116" s="95">
        <v>1.1849730973999999</v>
      </c>
      <c r="AT116" s="95">
        <v>1.4973531453</v>
      </c>
      <c r="AU116" s="94">
        <v>1</v>
      </c>
      <c r="AV116" s="94" t="s">
        <v>28</v>
      </c>
      <c r="AW116" s="94" t="s">
        <v>28</v>
      </c>
      <c r="AX116" s="94" t="s">
        <v>231</v>
      </c>
      <c r="AY116" s="94" t="s">
        <v>232</v>
      </c>
      <c r="AZ116" s="94" t="s">
        <v>28</v>
      </c>
      <c r="BA116" s="94" t="s">
        <v>28</v>
      </c>
      <c r="BB116" s="94" t="s">
        <v>28</v>
      </c>
      <c r="BC116" s="106" t="s">
        <v>274</v>
      </c>
      <c r="BD116" s="107">
        <v>1520</v>
      </c>
      <c r="BE116" s="107">
        <v>1951</v>
      </c>
      <c r="BF116" s="107">
        <v>2344</v>
      </c>
    </row>
    <row r="117" spans="1:93" x14ac:dyDescent="0.3">
      <c r="A117" s="9"/>
      <c r="B117" t="s">
        <v>122</v>
      </c>
      <c r="C117" s="94">
        <v>1536</v>
      </c>
      <c r="D117" s="104">
        <v>9775</v>
      </c>
      <c r="E117" s="105">
        <v>0.1356681669</v>
      </c>
      <c r="F117" s="95">
        <v>0.1226334915</v>
      </c>
      <c r="G117" s="95">
        <v>0.1500882939</v>
      </c>
      <c r="H117" s="95">
        <v>1.5885025E-9</v>
      </c>
      <c r="I117" s="97">
        <v>0.1571355499</v>
      </c>
      <c r="J117" s="95">
        <v>0.1494705392</v>
      </c>
      <c r="K117" s="95">
        <v>0.1651936306</v>
      </c>
      <c r="L117" s="95">
        <v>1.3648372043999999</v>
      </c>
      <c r="M117" s="95">
        <v>1.2337068857</v>
      </c>
      <c r="N117" s="95">
        <v>1.5099053236</v>
      </c>
      <c r="O117" s="104">
        <v>1804</v>
      </c>
      <c r="P117" s="104">
        <v>10360</v>
      </c>
      <c r="Q117" s="105">
        <v>0.1554577946</v>
      </c>
      <c r="R117" s="95">
        <v>0.14086871710000001</v>
      </c>
      <c r="S117" s="95">
        <v>0.17155779069999999</v>
      </c>
      <c r="T117" s="95">
        <v>5.6402820000000001E-9</v>
      </c>
      <c r="U117" s="97">
        <v>0.17413127410000001</v>
      </c>
      <c r="V117" s="95">
        <v>0.1662784702</v>
      </c>
      <c r="W117" s="95">
        <v>0.1823549411</v>
      </c>
      <c r="X117" s="95">
        <v>1.3404196930000001</v>
      </c>
      <c r="Y117" s="95">
        <v>1.2146267937999999</v>
      </c>
      <c r="Z117" s="95">
        <v>1.4792403417</v>
      </c>
      <c r="AA117" s="104">
        <v>2183</v>
      </c>
      <c r="AB117" s="104">
        <v>10528</v>
      </c>
      <c r="AC117" s="105">
        <v>0.18325374050000001</v>
      </c>
      <c r="AD117" s="95">
        <v>0.16654127869999999</v>
      </c>
      <c r="AE117" s="95">
        <v>0.2016433024</v>
      </c>
      <c r="AF117" s="95">
        <v>1.3208222E-8</v>
      </c>
      <c r="AG117" s="97">
        <v>0.20735182369999999</v>
      </c>
      <c r="AH117" s="95">
        <v>0.19883354540000001</v>
      </c>
      <c r="AI117" s="95">
        <v>0.21623503569999999</v>
      </c>
      <c r="AJ117" s="95">
        <v>1.3195570957</v>
      </c>
      <c r="AK117" s="95">
        <v>1.1992154999</v>
      </c>
      <c r="AL117" s="95">
        <v>1.4519750027</v>
      </c>
      <c r="AM117" s="95">
        <v>3.8374558999999999E-3</v>
      </c>
      <c r="AN117" s="95">
        <v>1.1788005935999999</v>
      </c>
      <c r="AO117" s="95">
        <v>1.0544132153000001</v>
      </c>
      <c r="AP117" s="95">
        <v>1.3178617448000001</v>
      </c>
      <c r="AQ117" s="95">
        <v>2.09700242E-2</v>
      </c>
      <c r="AR117" s="95">
        <v>1.1458678785</v>
      </c>
      <c r="AS117" s="95">
        <v>1.0207716885</v>
      </c>
      <c r="AT117" s="95">
        <v>1.2862946824999999</v>
      </c>
      <c r="AU117" s="94">
        <v>1</v>
      </c>
      <c r="AV117" s="94">
        <v>2</v>
      </c>
      <c r="AW117" s="94">
        <v>3</v>
      </c>
      <c r="AX117" s="94" t="s">
        <v>231</v>
      </c>
      <c r="AY117" s="94" t="s">
        <v>232</v>
      </c>
      <c r="AZ117" s="94" t="s">
        <v>28</v>
      </c>
      <c r="BA117" s="94" t="s">
        <v>28</v>
      </c>
      <c r="BB117" s="94" t="s">
        <v>28</v>
      </c>
      <c r="BC117" s="106" t="s">
        <v>445</v>
      </c>
      <c r="BD117" s="107">
        <v>1536</v>
      </c>
      <c r="BE117" s="107">
        <v>1804</v>
      </c>
      <c r="BF117" s="107">
        <v>2183</v>
      </c>
    </row>
    <row r="118" spans="1:93" x14ac:dyDescent="0.3">
      <c r="A118" s="9"/>
      <c r="B118" t="s">
        <v>123</v>
      </c>
      <c r="C118" s="94">
        <v>1890</v>
      </c>
      <c r="D118" s="104">
        <v>19539</v>
      </c>
      <c r="E118" s="105">
        <v>9.7581613600000006E-2</v>
      </c>
      <c r="F118" s="95">
        <v>8.8511983500000002E-2</v>
      </c>
      <c r="G118" s="95">
        <v>0.107580589</v>
      </c>
      <c r="H118" s="95">
        <v>0.71030339750000004</v>
      </c>
      <c r="I118" s="97">
        <v>9.6729617700000006E-2</v>
      </c>
      <c r="J118" s="95">
        <v>9.2465553899999997E-2</v>
      </c>
      <c r="K118" s="95">
        <v>0.10119031940000001</v>
      </c>
      <c r="L118" s="95">
        <v>0.98168214249999997</v>
      </c>
      <c r="M118" s="95">
        <v>0.8904406306</v>
      </c>
      <c r="N118" s="95">
        <v>1.0822729734000001</v>
      </c>
      <c r="O118" s="104">
        <v>2198</v>
      </c>
      <c r="P118" s="104">
        <v>19603</v>
      </c>
      <c r="Q118" s="105">
        <v>0.1120510262</v>
      </c>
      <c r="R118" s="95">
        <v>0.1018572948</v>
      </c>
      <c r="S118" s="95">
        <v>0.12326493149999999</v>
      </c>
      <c r="T118" s="95">
        <v>0.47917052319999998</v>
      </c>
      <c r="U118" s="97">
        <v>0.112125695</v>
      </c>
      <c r="V118" s="95">
        <v>0.1075348456</v>
      </c>
      <c r="W118" s="95">
        <v>0.1169125359</v>
      </c>
      <c r="X118" s="95">
        <v>0.9661490599</v>
      </c>
      <c r="Y118" s="95">
        <v>0.87825460399999999</v>
      </c>
      <c r="Z118" s="95">
        <v>1.0628398663</v>
      </c>
      <c r="AA118" s="104">
        <v>2787</v>
      </c>
      <c r="AB118" s="104">
        <v>21094</v>
      </c>
      <c r="AC118" s="105">
        <v>0.13267522549999999</v>
      </c>
      <c r="AD118" s="95">
        <v>0.1209583618</v>
      </c>
      <c r="AE118" s="95">
        <v>0.14552706560000001</v>
      </c>
      <c r="AF118" s="95">
        <v>0.33296309200000002</v>
      </c>
      <c r="AG118" s="97">
        <v>0.13212287850000001</v>
      </c>
      <c r="AH118" s="95">
        <v>0.1273076075</v>
      </c>
      <c r="AI118" s="95">
        <v>0.13712028200000001</v>
      </c>
      <c r="AJ118" s="95">
        <v>0.95535586159999997</v>
      </c>
      <c r="AK118" s="95">
        <v>0.87098612060000002</v>
      </c>
      <c r="AL118" s="95">
        <v>1.0478982394</v>
      </c>
      <c r="AM118" s="95">
        <v>1.7692284E-3</v>
      </c>
      <c r="AN118" s="95">
        <v>1.1840607803000001</v>
      </c>
      <c r="AO118" s="95">
        <v>1.0650652227999999</v>
      </c>
      <c r="AP118" s="95">
        <v>1.3163512445000001</v>
      </c>
      <c r="AQ118" s="95">
        <v>1.35742274E-2</v>
      </c>
      <c r="AR118" s="95">
        <v>1.1482801112000001</v>
      </c>
      <c r="AS118" s="95">
        <v>1.0288861592</v>
      </c>
      <c r="AT118" s="95">
        <v>1.2815287697</v>
      </c>
      <c r="AU118" s="94" t="s">
        <v>28</v>
      </c>
      <c r="AV118" s="94" t="s">
        <v>28</v>
      </c>
      <c r="AW118" s="94" t="s">
        <v>28</v>
      </c>
      <c r="AX118" s="94" t="s">
        <v>231</v>
      </c>
      <c r="AY118" s="94" t="s">
        <v>232</v>
      </c>
      <c r="AZ118" s="94" t="s">
        <v>28</v>
      </c>
      <c r="BA118" s="94" t="s">
        <v>28</v>
      </c>
      <c r="BB118" s="94" t="s">
        <v>28</v>
      </c>
      <c r="BC118" s="106" t="s">
        <v>236</v>
      </c>
      <c r="BD118" s="107">
        <v>1890</v>
      </c>
      <c r="BE118" s="107">
        <v>2198</v>
      </c>
      <c r="BF118" s="107">
        <v>2787</v>
      </c>
      <c r="BQ118" s="46"/>
      <c r="CC118" s="4"/>
      <c r="CO118" s="4"/>
    </row>
    <row r="119" spans="1:93" x14ac:dyDescent="0.3">
      <c r="A119" s="9"/>
      <c r="B119" t="s">
        <v>124</v>
      </c>
      <c r="C119" s="94">
        <v>183</v>
      </c>
      <c r="D119" s="104">
        <v>3481</v>
      </c>
      <c r="E119" s="105">
        <v>7.0934154299999996E-2</v>
      </c>
      <c r="F119" s="95">
        <v>5.9719284599999999E-2</v>
      </c>
      <c r="G119" s="95">
        <v>8.4255099200000003E-2</v>
      </c>
      <c r="H119" s="95">
        <v>1.2162179999999999E-4</v>
      </c>
      <c r="I119" s="97">
        <v>5.25711003E-2</v>
      </c>
      <c r="J119" s="95">
        <v>4.5480417000000002E-2</v>
      </c>
      <c r="K119" s="95">
        <v>6.0767265700000003E-2</v>
      </c>
      <c r="L119" s="95">
        <v>0.71360566759999999</v>
      </c>
      <c r="M119" s="95">
        <v>0.60078280149999996</v>
      </c>
      <c r="N119" s="95">
        <v>0.84761588980000002</v>
      </c>
      <c r="O119" s="104">
        <v>246</v>
      </c>
      <c r="P119" s="104">
        <v>3673</v>
      </c>
      <c r="Q119" s="105">
        <v>8.7386967900000001E-2</v>
      </c>
      <c r="R119" s="95">
        <v>7.4826599499999993E-2</v>
      </c>
      <c r="S119" s="95">
        <v>0.1020557156</v>
      </c>
      <c r="T119" s="95">
        <v>3.5008849999999998E-4</v>
      </c>
      <c r="U119" s="97">
        <v>6.6975224599999994E-2</v>
      </c>
      <c r="V119" s="95">
        <v>5.9107630600000002E-2</v>
      </c>
      <c r="W119" s="95">
        <v>7.5890044399999995E-2</v>
      </c>
      <c r="X119" s="95">
        <v>0.75348561979999995</v>
      </c>
      <c r="Y119" s="95">
        <v>0.64518506649999996</v>
      </c>
      <c r="Z119" s="95">
        <v>0.87996546850000001</v>
      </c>
      <c r="AA119" s="104">
        <v>282</v>
      </c>
      <c r="AB119" s="104">
        <v>3901</v>
      </c>
      <c r="AC119" s="105">
        <v>9.1984558199999997E-2</v>
      </c>
      <c r="AD119" s="95">
        <v>7.9317199800000002E-2</v>
      </c>
      <c r="AE119" s="95">
        <v>0.10667495790000001</v>
      </c>
      <c r="AF119" s="95">
        <v>5.0535264E-8</v>
      </c>
      <c r="AG119" s="97">
        <v>7.2289156600000001E-2</v>
      </c>
      <c r="AH119" s="95">
        <v>6.4325747799999999E-2</v>
      </c>
      <c r="AI119" s="95">
        <v>8.1238420800000002E-2</v>
      </c>
      <c r="AJ119" s="95">
        <v>0.66235415490000005</v>
      </c>
      <c r="AK119" s="95">
        <v>0.57114017669999995</v>
      </c>
      <c r="AL119" s="95">
        <v>0.76813546740000005</v>
      </c>
      <c r="AM119" s="95">
        <v>0.61336636209999995</v>
      </c>
      <c r="AN119" s="95">
        <v>1.0526118525999999</v>
      </c>
      <c r="AO119" s="95">
        <v>0.86275886449999994</v>
      </c>
      <c r="AP119" s="95">
        <v>1.2842426289</v>
      </c>
      <c r="AQ119" s="95">
        <v>5.9569506699999997E-2</v>
      </c>
      <c r="AR119" s="95">
        <v>1.2319448764000001</v>
      </c>
      <c r="AS119" s="95">
        <v>0.9916208071</v>
      </c>
      <c r="AT119" s="95">
        <v>1.5305126390999999</v>
      </c>
      <c r="AU119" s="94">
        <v>1</v>
      </c>
      <c r="AV119" s="94">
        <v>2</v>
      </c>
      <c r="AW119" s="94">
        <v>3</v>
      </c>
      <c r="AX119" s="94" t="s">
        <v>28</v>
      </c>
      <c r="AY119" s="94" t="s">
        <v>28</v>
      </c>
      <c r="AZ119" s="94" t="s">
        <v>28</v>
      </c>
      <c r="BA119" s="94" t="s">
        <v>28</v>
      </c>
      <c r="BB119" s="94" t="s">
        <v>28</v>
      </c>
      <c r="BC119" s="106" t="s">
        <v>234</v>
      </c>
      <c r="BD119" s="107">
        <v>183</v>
      </c>
      <c r="BE119" s="107">
        <v>246</v>
      </c>
      <c r="BF119" s="107">
        <v>282</v>
      </c>
      <c r="BQ119" s="46"/>
      <c r="CC119" s="4"/>
      <c r="CO119" s="4"/>
    </row>
    <row r="120" spans="1:93" s="3" customFormat="1" x14ac:dyDescent="0.3">
      <c r="A120" s="9"/>
      <c r="B120" s="3" t="s">
        <v>198</v>
      </c>
      <c r="C120" s="100">
        <v>8747</v>
      </c>
      <c r="D120" s="101">
        <v>74860</v>
      </c>
      <c r="E120" s="96">
        <v>0.1064059128</v>
      </c>
      <c r="F120" s="102">
        <v>9.7634114300000005E-2</v>
      </c>
      <c r="G120" s="102">
        <v>0.1159658011</v>
      </c>
      <c r="H120" s="102">
        <v>0.1208909483</v>
      </c>
      <c r="I120" s="103">
        <v>0.1168447769</v>
      </c>
      <c r="J120" s="102">
        <v>0.1144215999</v>
      </c>
      <c r="K120" s="102">
        <v>0.119319271</v>
      </c>
      <c r="L120" s="102">
        <v>1.0704555964</v>
      </c>
      <c r="M120" s="102">
        <v>0.98221030480000004</v>
      </c>
      <c r="N120" s="102">
        <v>1.1666291609999999</v>
      </c>
      <c r="O120" s="101">
        <v>10329</v>
      </c>
      <c r="P120" s="101">
        <v>76050</v>
      </c>
      <c r="Q120" s="96">
        <v>0.1272527413</v>
      </c>
      <c r="R120" s="102">
        <v>0.1168987084</v>
      </c>
      <c r="S120" s="102">
        <v>0.13852385880000001</v>
      </c>
      <c r="T120" s="102">
        <v>3.2130229900000001E-2</v>
      </c>
      <c r="U120" s="103">
        <v>0.13581854039999999</v>
      </c>
      <c r="V120" s="102">
        <v>0.1332243786</v>
      </c>
      <c r="W120" s="102">
        <v>0.13846321610000001</v>
      </c>
      <c r="X120" s="102">
        <v>1.0972243685</v>
      </c>
      <c r="Y120" s="102">
        <v>1.0079477278</v>
      </c>
      <c r="Z120" s="102">
        <v>1.1944084814</v>
      </c>
      <c r="AA120" s="101">
        <v>12590</v>
      </c>
      <c r="AB120" s="101">
        <v>78125</v>
      </c>
      <c r="AC120" s="96">
        <v>0.1593614445</v>
      </c>
      <c r="AD120" s="102">
        <v>0.14655604050000001</v>
      </c>
      <c r="AE120" s="102">
        <v>0.17328572680000001</v>
      </c>
      <c r="AF120" s="102">
        <v>1.2840471E-3</v>
      </c>
      <c r="AG120" s="103">
        <v>0.16115199999999999</v>
      </c>
      <c r="AH120" s="102">
        <v>0.15836149129999999</v>
      </c>
      <c r="AI120" s="102">
        <v>0.1639916807</v>
      </c>
      <c r="AJ120" s="102">
        <v>1.1475155936999999</v>
      </c>
      <c r="AK120" s="102">
        <v>1.0553075891000001</v>
      </c>
      <c r="AL120" s="102">
        <v>1.2477803167999999</v>
      </c>
      <c r="AM120" s="102">
        <v>6.1572450000000003E-7</v>
      </c>
      <c r="AN120" s="102">
        <v>1.2523222904</v>
      </c>
      <c r="AO120" s="102">
        <v>1.146320955</v>
      </c>
      <c r="AP120" s="102">
        <v>1.3681256653</v>
      </c>
      <c r="AQ120" s="102">
        <v>9.5431400000000002E-5</v>
      </c>
      <c r="AR120" s="102">
        <v>1.1959179526999999</v>
      </c>
      <c r="AS120" s="102">
        <v>1.0931290163</v>
      </c>
      <c r="AT120" s="102">
        <v>1.3083723222000001</v>
      </c>
      <c r="AU120" s="100" t="s">
        <v>28</v>
      </c>
      <c r="AV120" s="100" t="s">
        <v>28</v>
      </c>
      <c r="AW120" s="100">
        <v>3</v>
      </c>
      <c r="AX120" s="100" t="s">
        <v>231</v>
      </c>
      <c r="AY120" s="100" t="s">
        <v>232</v>
      </c>
      <c r="AZ120" s="100" t="s">
        <v>28</v>
      </c>
      <c r="BA120" s="100" t="s">
        <v>28</v>
      </c>
      <c r="BB120" s="100" t="s">
        <v>28</v>
      </c>
      <c r="BC120" s="98" t="s">
        <v>442</v>
      </c>
      <c r="BD120" s="99">
        <v>8747</v>
      </c>
      <c r="BE120" s="99">
        <v>10329</v>
      </c>
      <c r="BF120" s="99">
        <v>12590</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199</v>
      </c>
      <c r="C121" s="94">
        <v>6577</v>
      </c>
      <c r="D121" s="104">
        <v>50144</v>
      </c>
      <c r="E121" s="105">
        <v>0.1274207614</v>
      </c>
      <c r="F121" s="95">
        <v>0.1167560941</v>
      </c>
      <c r="G121" s="95">
        <v>0.1390595546</v>
      </c>
      <c r="H121" s="95">
        <v>2.5753410000000001E-8</v>
      </c>
      <c r="I121" s="97">
        <v>0.13116225270000001</v>
      </c>
      <c r="J121" s="95">
        <v>0.12803036870000001</v>
      </c>
      <c r="K121" s="95">
        <v>0.13437074900000001</v>
      </c>
      <c r="L121" s="95">
        <v>1.2818673663</v>
      </c>
      <c r="M121" s="95">
        <v>1.1745795990000001</v>
      </c>
      <c r="N121" s="95">
        <v>1.3989549506000001</v>
      </c>
      <c r="O121" s="104">
        <v>8225</v>
      </c>
      <c r="P121" s="104">
        <v>54422</v>
      </c>
      <c r="Q121" s="105">
        <v>0.14909903790000001</v>
      </c>
      <c r="R121" s="95">
        <v>0.13682519579999999</v>
      </c>
      <c r="S121" s="95">
        <v>0.16247389949999999</v>
      </c>
      <c r="T121" s="95">
        <v>9.9498398E-9</v>
      </c>
      <c r="U121" s="97">
        <v>0.1511337327</v>
      </c>
      <c r="V121" s="95">
        <v>0.1479025823</v>
      </c>
      <c r="W121" s="95">
        <v>0.15443547229999999</v>
      </c>
      <c r="X121" s="95">
        <v>1.2855919332000001</v>
      </c>
      <c r="Y121" s="95">
        <v>1.179761925</v>
      </c>
      <c r="Z121" s="95">
        <v>1.4009153743</v>
      </c>
      <c r="AA121" s="104">
        <v>10205</v>
      </c>
      <c r="AB121" s="104">
        <v>57190</v>
      </c>
      <c r="AC121" s="105">
        <v>0.17969005269999999</v>
      </c>
      <c r="AD121" s="95">
        <v>0.16511394139999999</v>
      </c>
      <c r="AE121" s="95">
        <v>0.19555293009999999</v>
      </c>
      <c r="AF121" s="95">
        <v>2.3807815000000002E-9</v>
      </c>
      <c r="AG121" s="97">
        <v>0.17844028679999999</v>
      </c>
      <c r="AH121" s="95">
        <v>0.1750115964</v>
      </c>
      <c r="AI121" s="95">
        <v>0.1819361494</v>
      </c>
      <c r="AJ121" s="95">
        <v>1.2938960119</v>
      </c>
      <c r="AK121" s="95">
        <v>1.1889376571000001</v>
      </c>
      <c r="AL121" s="95">
        <v>1.4081199966</v>
      </c>
      <c r="AM121" s="95">
        <v>5.0002300000000001E-5</v>
      </c>
      <c r="AN121" s="95">
        <v>1.205172449</v>
      </c>
      <c r="AO121" s="95">
        <v>1.1012360562000001</v>
      </c>
      <c r="AP121" s="95">
        <v>1.3189185220999999</v>
      </c>
      <c r="AQ121" s="95">
        <v>8.2972310000000002E-4</v>
      </c>
      <c r="AR121" s="95">
        <v>1.1701314313</v>
      </c>
      <c r="AS121" s="95">
        <v>1.0671504328999999</v>
      </c>
      <c r="AT121" s="95">
        <v>1.2830501908</v>
      </c>
      <c r="AU121" s="94">
        <v>1</v>
      </c>
      <c r="AV121" s="94">
        <v>2</v>
      </c>
      <c r="AW121" s="94">
        <v>3</v>
      </c>
      <c r="AX121" s="94" t="s">
        <v>231</v>
      </c>
      <c r="AY121" s="94" t="s">
        <v>232</v>
      </c>
      <c r="AZ121" s="94" t="s">
        <v>28</v>
      </c>
      <c r="BA121" s="94" t="s">
        <v>28</v>
      </c>
      <c r="BB121" s="94" t="s">
        <v>28</v>
      </c>
      <c r="BC121" s="106" t="s">
        <v>445</v>
      </c>
      <c r="BD121" s="107">
        <v>6577</v>
      </c>
      <c r="BE121" s="107">
        <v>8225</v>
      </c>
      <c r="BF121" s="107">
        <v>10205</v>
      </c>
    </row>
    <row r="122" spans="1:93" x14ac:dyDescent="0.3">
      <c r="A122" s="9"/>
      <c r="B122" t="s">
        <v>200</v>
      </c>
      <c r="C122" s="94">
        <v>4639</v>
      </c>
      <c r="D122" s="104">
        <v>41362</v>
      </c>
      <c r="E122" s="105">
        <v>9.9876735300000005E-2</v>
      </c>
      <c r="F122" s="95">
        <v>9.1354997300000004E-2</v>
      </c>
      <c r="G122" s="95">
        <v>0.1091933945</v>
      </c>
      <c r="H122" s="95">
        <v>0.91668638560000004</v>
      </c>
      <c r="I122" s="97">
        <v>0.1121560853</v>
      </c>
      <c r="J122" s="95">
        <v>0.10897463590000001</v>
      </c>
      <c r="K122" s="95">
        <v>0.1154304152</v>
      </c>
      <c r="L122" s="95">
        <v>1.0047713281999999</v>
      </c>
      <c r="M122" s="95">
        <v>0.91904167329999997</v>
      </c>
      <c r="N122" s="95">
        <v>1.0984979802999999</v>
      </c>
      <c r="O122" s="104">
        <v>5494</v>
      </c>
      <c r="P122" s="104">
        <v>40752</v>
      </c>
      <c r="Q122" s="105">
        <v>0.1209661741</v>
      </c>
      <c r="R122" s="95">
        <v>0.1108098388</v>
      </c>
      <c r="S122" s="95">
        <v>0.1320533938</v>
      </c>
      <c r="T122" s="95">
        <v>0.34652235120000002</v>
      </c>
      <c r="U122" s="97">
        <v>0.13481546920000001</v>
      </c>
      <c r="V122" s="95">
        <v>0.13129732029999999</v>
      </c>
      <c r="W122" s="95">
        <v>0.13842788780000001</v>
      </c>
      <c r="X122" s="95">
        <v>1.0430190546</v>
      </c>
      <c r="Y122" s="95">
        <v>0.95544704250000001</v>
      </c>
      <c r="Z122" s="95">
        <v>1.1386175265</v>
      </c>
      <c r="AA122" s="104">
        <v>6506</v>
      </c>
      <c r="AB122" s="104">
        <v>41211</v>
      </c>
      <c r="AC122" s="105">
        <v>0.1476406163</v>
      </c>
      <c r="AD122" s="95">
        <v>0.13545755209999999</v>
      </c>
      <c r="AE122" s="95">
        <v>0.16091942649999999</v>
      </c>
      <c r="AF122" s="95">
        <v>0.16364961</v>
      </c>
      <c r="AG122" s="97">
        <v>0.1578704715</v>
      </c>
      <c r="AH122" s="95">
        <v>0.1540805854</v>
      </c>
      <c r="AI122" s="95">
        <v>0.1617535766</v>
      </c>
      <c r="AJ122" s="95">
        <v>1.0631173057000001</v>
      </c>
      <c r="AK122" s="95">
        <v>0.97539058960000002</v>
      </c>
      <c r="AL122" s="95">
        <v>1.1587341704</v>
      </c>
      <c r="AM122" s="95">
        <v>2.8172000000000001E-5</v>
      </c>
      <c r="AN122" s="95">
        <v>1.2205115807</v>
      </c>
      <c r="AO122" s="95">
        <v>1.1118300251</v>
      </c>
      <c r="AP122" s="95">
        <v>1.3398167750000001</v>
      </c>
      <c r="AQ122" s="95">
        <v>8.3105199999999998E-5</v>
      </c>
      <c r="AR122" s="95">
        <v>1.2111546664999999</v>
      </c>
      <c r="AS122" s="95">
        <v>1.1009356236000001</v>
      </c>
      <c r="AT122" s="95">
        <v>1.3324081759999999</v>
      </c>
      <c r="AU122" s="94" t="s">
        <v>28</v>
      </c>
      <c r="AV122" s="94" t="s">
        <v>28</v>
      </c>
      <c r="AW122" s="94" t="s">
        <v>28</v>
      </c>
      <c r="AX122" s="94" t="s">
        <v>231</v>
      </c>
      <c r="AY122" s="94" t="s">
        <v>232</v>
      </c>
      <c r="AZ122" s="94" t="s">
        <v>28</v>
      </c>
      <c r="BA122" s="94" t="s">
        <v>28</v>
      </c>
      <c r="BB122" s="94" t="s">
        <v>28</v>
      </c>
      <c r="BC122" s="106" t="s">
        <v>236</v>
      </c>
      <c r="BD122" s="107">
        <v>4639</v>
      </c>
      <c r="BE122" s="107">
        <v>5494</v>
      </c>
      <c r="BF122" s="107">
        <v>6506</v>
      </c>
      <c r="BQ122" s="46"/>
      <c r="CC122" s="4"/>
      <c r="CO122" s="4"/>
    </row>
    <row r="123" spans="1:93" s="3" customFormat="1" x14ac:dyDescent="0.3">
      <c r="A123" s="9"/>
      <c r="B123" s="3" t="s">
        <v>125</v>
      </c>
      <c r="C123" s="100">
        <v>3500</v>
      </c>
      <c r="D123" s="101">
        <v>38358</v>
      </c>
      <c r="E123" s="96">
        <v>8.9263161600000002E-2</v>
      </c>
      <c r="F123" s="102">
        <v>8.1371928999999996E-2</v>
      </c>
      <c r="G123" s="102">
        <v>9.7919665000000003E-2</v>
      </c>
      <c r="H123" s="102">
        <v>2.27136161E-2</v>
      </c>
      <c r="I123" s="103">
        <v>9.1245633199999995E-2</v>
      </c>
      <c r="J123" s="102">
        <v>8.8272242000000001E-2</v>
      </c>
      <c r="K123" s="102">
        <v>9.4319181099999996E-2</v>
      </c>
      <c r="L123" s="102">
        <v>0.89799756819999998</v>
      </c>
      <c r="M123" s="102">
        <v>0.81861086920000004</v>
      </c>
      <c r="N123" s="102">
        <v>0.98508297739999995</v>
      </c>
      <c r="O123" s="101">
        <v>4180</v>
      </c>
      <c r="P123" s="101">
        <v>38501</v>
      </c>
      <c r="Q123" s="96">
        <v>0.10672827040000001</v>
      </c>
      <c r="R123" s="102">
        <v>9.7476326799999999E-2</v>
      </c>
      <c r="S123" s="102">
        <v>0.1168583602</v>
      </c>
      <c r="T123" s="102">
        <v>7.2444353599999997E-2</v>
      </c>
      <c r="U123" s="103">
        <v>0.10856860860000001</v>
      </c>
      <c r="V123" s="102">
        <v>0.1053267207</v>
      </c>
      <c r="W123" s="102">
        <v>0.1119102797</v>
      </c>
      <c r="X123" s="102">
        <v>0.92025411720000005</v>
      </c>
      <c r="Y123" s="102">
        <v>0.84048013430000001</v>
      </c>
      <c r="Z123" s="102">
        <v>1.0075998295999999</v>
      </c>
      <c r="AA123" s="101">
        <v>5098</v>
      </c>
      <c r="AB123" s="101">
        <v>37179</v>
      </c>
      <c r="AC123" s="96">
        <v>0.1364297971</v>
      </c>
      <c r="AD123" s="102">
        <v>0.12484911980000001</v>
      </c>
      <c r="AE123" s="102">
        <v>0.14908466770000001</v>
      </c>
      <c r="AF123" s="102">
        <v>0.69466214250000002</v>
      </c>
      <c r="AG123" s="103">
        <v>0.1371204174</v>
      </c>
      <c r="AH123" s="102">
        <v>0.13340760369999999</v>
      </c>
      <c r="AI123" s="102">
        <v>0.14093656099999999</v>
      </c>
      <c r="AJ123" s="102">
        <v>0.98239144420000002</v>
      </c>
      <c r="AK123" s="102">
        <v>0.89900234189999995</v>
      </c>
      <c r="AL123" s="102">
        <v>1.0735155013</v>
      </c>
      <c r="AM123" s="102">
        <v>9.7398850999999994E-7</v>
      </c>
      <c r="AN123" s="102">
        <v>1.2782910894999999</v>
      </c>
      <c r="AO123" s="102">
        <v>1.1586465235000001</v>
      </c>
      <c r="AP123" s="102">
        <v>1.4102904347</v>
      </c>
      <c r="AQ123" s="102">
        <v>5.3100320000000001E-4</v>
      </c>
      <c r="AR123" s="102">
        <v>1.1956586403</v>
      </c>
      <c r="AS123" s="102">
        <v>1.0806972125000001</v>
      </c>
      <c r="AT123" s="102">
        <v>1.3228493306</v>
      </c>
      <c r="AU123" s="100" t="s">
        <v>28</v>
      </c>
      <c r="AV123" s="100" t="s">
        <v>28</v>
      </c>
      <c r="AW123" s="100" t="s">
        <v>28</v>
      </c>
      <c r="AX123" s="100" t="s">
        <v>231</v>
      </c>
      <c r="AY123" s="100" t="s">
        <v>232</v>
      </c>
      <c r="AZ123" s="100" t="s">
        <v>28</v>
      </c>
      <c r="BA123" s="100" t="s">
        <v>28</v>
      </c>
      <c r="BB123" s="100" t="s">
        <v>28</v>
      </c>
      <c r="BC123" s="98" t="s">
        <v>236</v>
      </c>
      <c r="BD123" s="99">
        <v>3500</v>
      </c>
      <c r="BE123" s="99">
        <v>4180</v>
      </c>
      <c r="BF123" s="99">
        <v>5098</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4">
        <v>1704</v>
      </c>
      <c r="D124" s="104">
        <v>27971</v>
      </c>
      <c r="E124" s="105">
        <v>7.8440755099999995E-2</v>
      </c>
      <c r="F124" s="95">
        <v>7.0997863300000005E-2</v>
      </c>
      <c r="G124" s="95">
        <v>8.6663904700000002E-2</v>
      </c>
      <c r="H124" s="95">
        <v>3.2225594999999999E-6</v>
      </c>
      <c r="I124" s="97">
        <v>6.0920238799999998E-2</v>
      </c>
      <c r="J124" s="95">
        <v>5.80953232E-2</v>
      </c>
      <c r="K124" s="95">
        <v>6.3882517400000005E-2</v>
      </c>
      <c r="L124" s="95">
        <v>0.78912292640000004</v>
      </c>
      <c r="M124" s="95">
        <v>0.71424658740000002</v>
      </c>
      <c r="N124" s="95">
        <v>0.87184874800000001</v>
      </c>
      <c r="O124" s="104">
        <v>2071</v>
      </c>
      <c r="P124" s="104">
        <v>29902</v>
      </c>
      <c r="Q124" s="105">
        <v>8.8504394200000003E-2</v>
      </c>
      <c r="R124" s="95">
        <v>8.0319048800000001E-2</v>
      </c>
      <c r="S124" s="95">
        <v>9.7523911199999994E-2</v>
      </c>
      <c r="T124" s="95">
        <v>4.7648067000000002E-8</v>
      </c>
      <c r="U124" s="97">
        <v>6.9259581299999998E-2</v>
      </c>
      <c r="V124" s="95">
        <v>6.63400086E-2</v>
      </c>
      <c r="W124" s="95">
        <v>7.2307642199999994E-2</v>
      </c>
      <c r="X124" s="95">
        <v>0.76312051879999998</v>
      </c>
      <c r="Y124" s="95">
        <v>0.69254317580000002</v>
      </c>
      <c r="Z124" s="95">
        <v>0.84089042619999999</v>
      </c>
      <c r="AA124" s="104">
        <v>2423</v>
      </c>
      <c r="AB124" s="104">
        <v>31128</v>
      </c>
      <c r="AC124" s="105">
        <v>9.6156753600000006E-2</v>
      </c>
      <c r="AD124" s="95">
        <v>8.7476812500000001E-2</v>
      </c>
      <c r="AE124" s="95">
        <v>0.10569796720000001</v>
      </c>
      <c r="AF124" s="95">
        <v>2.6260610000000001E-14</v>
      </c>
      <c r="AG124" s="97">
        <v>7.7839886900000002E-2</v>
      </c>
      <c r="AH124" s="95">
        <v>7.4801409200000002E-2</v>
      </c>
      <c r="AI124" s="95">
        <v>8.1001789399999996E-2</v>
      </c>
      <c r="AJ124" s="95">
        <v>0.69239692519999996</v>
      </c>
      <c r="AK124" s="95">
        <v>0.62989518430000002</v>
      </c>
      <c r="AL124" s="95">
        <v>0.76110044020000001</v>
      </c>
      <c r="AM124" s="95">
        <v>0.13659846</v>
      </c>
      <c r="AN124" s="95">
        <v>1.0864630449999999</v>
      </c>
      <c r="AO124" s="95">
        <v>0.97408128630000002</v>
      </c>
      <c r="AP124" s="95">
        <v>1.2118105179000001</v>
      </c>
      <c r="AQ124" s="95">
        <v>3.63516402E-2</v>
      </c>
      <c r="AR124" s="95">
        <v>1.1282960504999999</v>
      </c>
      <c r="AS124" s="95">
        <v>1.0077005155000001</v>
      </c>
      <c r="AT124" s="95">
        <v>1.2633237337000001</v>
      </c>
      <c r="AU124" s="94">
        <v>1</v>
      </c>
      <c r="AV124" s="94">
        <v>2</v>
      </c>
      <c r="AW124" s="94">
        <v>3</v>
      </c>
      <c r="AX124" s="94" t="s">
        <v>231</v>
      </c>
      <c r="AY124" s="94" t="s">
        <v>28</v>
      </c>
      <c r="AZ124" s="94" t="s">
        <v>28</v>
      </c>
      <c r="BA124" s="94" t="s">
        <v>28</v>
      </c>
      <c r="BB124" s="94" t="s">
        <v>28</v>
      </c>
      <c r="BC124" s="106" t="s">
        <v>233</v>
      </c>
      <c r="BD124" s="107">
        <v>1704</v>
      </c>
      <c r="BE124" s="107">
        <v>2071</v>
      </c>
      <c r="BF124" s="107">
        <v>2423</v>
      </c>
      <c r="BQ124" s="46"/>
      <c r="CC124" s="4"/>
      <c r="CO124" s="4"/>
    </row>
    <row r="125" spans="1:93" x14ac:dyDescent="0.3">
      <c r="A125" s="9"/>
      <c r="B125" t="s">
        <v>127</v>
      </c>
      <c r="C125" s="94">
        <v>545</v>
      </c>
      <c r="D125" s="104">
        <v>8208</v>
      </c>
      <c r="E125" s="105">
        <v>9.7463138099999999E-2</v>
      </c>
      <c r="F125" s="95">
        <v>8.6185140499999993E-2</v>
      </c>
      <c r="G125" s="95">
        <v>0.1102169496</v>
      </c>
      <c r="H125" s="95">
        <v>0.75351051189999996</v>
      </c>
      <c r="I125" s="97">
        <v>6.6398635499999997E-2</v>
      </c>
      <c r="J125" s="95">
        <v>6.1051689399999998E-2</v>
      </c>
      <c r="K125" s="95">
        <v>7.2213870499999999E-2</v>
      </c>
      <c r="L125" s="95">
        <v>0.98049026490000002</v>
      </c>
      <c r="M125" s="95">
        <v>0.86703232490000004</v>
      </c>
      <c r="N125" s="95">
        <v>1.1087950610999999</v>
      </c>
      <c r="O125" s="104">
        <v>819</v>
      </c>
      <c r="P125" s="104">
        <v>9031</v>
      </c>
      <c r="Q125" s="105">
        <v>0.12829767780000001</v>
      </c>
      <c r="R125" s="95">
        <v>0.11471671880000001</v>
      </c>
      <c r="S125" s="95">
        <v>0.14348644469999999</v>
      </c>
      <c r="T125" s="95">
        <v>7.6964871500000004E-2</v>
      </c>
      <c r="U125" s="97">
        <v>9.0687631500000004E-2</v>
      </c>
      <c r="V125" s="95">
        <v>8.46846448E-2</v>
      </c>
      <c r="W125" s="95">
        <v>9.7116148099999994E-2</v>
      </c>
      <c r="X125" s="95">
        <v>1.1062342312</v>
      </c>
      <c r="Y125" s="95">
        <v>0.98913373459999998</v>
      </c>
      <c r="Z125" s="95">
        <v>1.2371978949</v>
      </c>
      <c r="AA125" s="104">
        <v>685</v>
      </c>
      <c r="AB125" s="104">
        <v>9410</v>
      </c>
      <c r="AC125" s="105">
        <v>9.6525218300000007E-2</v>
      </c>
      <c r="AD125" s="95">
        <v>8.5993284500000003E-2</v>
      </c>
      <c r="AE125" s="95">
        <v>0.1083470393</v>
      </c>
      <c r="AF125" s="95">
        <v>6.7816489999999997E-10</v>
      </c>
      <c r="AG125" s="97">
        <v>7.2794898999999996E-2</v>
      </c>
      <c r="AH125" s="95">
        <v>6.7542667599999995E-2</v>
      </c>
      <c r="AI125" s="95">
        <v>7.8455552900000003E-2</v>
      </c>
      <c r="AJ125" s="95">
        <v>0.69505013289999995</v>
      </c>
      <c r="AK125" s="95">
        <v>0.61921272849999998</v>
      </c>
      <c r="AL125" s="95">
        <v>0.78017564090000002</v>
      </c>
      <c r="AM125" s="95">
        <v>6.2404599999999995E-5</v>
      </c>
      <c r="AN125" s="95">
        <v>0.75235358870000002</v>
      </c>
      <c r="AO125" s="95">
        <v>0.65452050740000001</v>
      </c>
      <c r="AP125" s="95">
        <v>0.8648100648</v>
      </c>
      <c r="AQ125" s="95">
        <v>2.0432520000000001E-4</v>
      </c>
      <c r="AR125" s="95">
        <v>1.3163713000999999</v>
      </c>
      <c r="AS125" s="95">
        <v>1.1386047750999999</v>
      </c>
      <c r="AT125" s="95">
        <v>1.5218919133</v>
      </c>
      <c r="AU125" s="94" t="s">
        <v>28</v>
      </c>
      <c r="AV125" s="94" t="s">
        <v>28</v>
      </c>
      <c r="AW125" s="94">
        <v>3</v>
      </c>
      <c r="AX125" s="94" t="s">
        <v>231</v>
      </c>
      <c r="AY125" s="94" t="s">
        <v>232</v>
      </c>
      <c r="AZ125" s="94" t="s">
        <v>28</v>
      </c>
      <c r="BA125" s="94" t="s">
        <v>28</v>
      </c>
      <c r="BB125" s="94" t="s">
        <v>28</v>
      </c>
      <c r="BC125" s="106" t="s">
        <v>442</v>
      </c>
      <c r="BD125" s="107">
        <v>545</v>
      </c>
      <c r="BE125" s="107">
        <v>819</v>
      </c>
      <c r="BF125" s="107">
        <v>685</v>
      </c>
      <c r="BQ125" s="46"/>
      <c r="CC125" s="4"/>
      <c r="CO125" s="4"/>
    </row>
    <row r="126" spans="1:93" s="3" customFormat="1" x14ac:dyDescent="0.3">
      <c r="A126" s="9" t="s">
        <v>242</v>
      </c>
      <c r="B126" s="3" t="s">
        <v>51</v>
      </c>
      <c r="C126" s="100">
        <v>6589</v>
      </c>
      <c r="D126" s="101">
        <v>79922</v>
      </c>
      <c r="E126" s="96">
        <v>7.9518755999999996E-2</v>
      </c>
      <c r="F126" s="102">
        <v>7.2836047400000006E-2</v>
      </c>
      <c r="G126" s="102">
        <v>8.6814603200000007E-2</v>
      </c>
      <c r="H126" s="102">
        <v>6.2550614000000002E-7</v>
      </c>
      <c r="I126" s="103">
        <v>8.2442881800000006E-2</v>
      </c>
      <c r="J126" s="102">
        <v>8.0476087700000004E-2</v>
      </c>
      <c r="K126" s="102">
        <v>8.4457743299999999E-2</v>
      </c>
      <c r="L126" s="102">
        <v>0.79996773779999997</v>
      </c>
      <c r="M126" s="102">
        <v>0.7327389285</v>
      </c>
      <c r="N126" s="102">
        <v>0.87336479150000002</v>
      </c>
      <c r="O126" s="101">
        <v>8421</v>
      </c>
      <c r="P126" s="101">
        <v>96829</v>
      </c>
      <c r="Q126" s="96">
        <v>8.71930437E-2</v>
      </c>
      <c r="R126" s="102">
        <v>8.0004398899999996E-2</v>
      </c>
      <c r="S126" s="102">
        <v>9.5027610700000001E-2</v>
      </c>
      <c r="T126" s="102">
        <v>8.1357299999999996E-11</v>
      </c>
      <c r="U126" s="103">
        <v>8.6967747299999995E-2</v>
      </c>
      <c r="V126" s="102">
        <v>8.5129961700000006E-2</v>
      </c>
      <c r="W126" s="102">
        <v>8.8845206999999995E-2</v>
      </c>
      <c r="X126" s="102">
        <v>0.75181352739999996</v>
      </c>
      <c r="Y126" s="102">
        <v>0.68983013729999998</v>
      </c>
      <c r="Z126" s="102">
        <v>0.81936631839999996</v>
      </c>
      <c r="AA126" s="101">
        <v>11294</v>
      </c>
      <c r="AB126" s="101">
        <v>105195</v>
      </c>
      <c r="AC126" s="96">
        <v>0.1102197265</v>
      </c>
      <c r="AD126" s="102">
        <v>0.10131101250000001</v>
      </c>
      <c r="AE126" s="102">
        <v>0.1199118221</v>
      </c>
      <c r="AF126" s="102">
        <v>7.6896026000000004E-8</v>
      </c>
      <c r="AG126" s="103">
        <v>0.10736251719999999</v>
      </c>
      <c r="AH126" s="102">
        <v>0.1054006109</v>
      </c>
      <c r="AI126" s="102">
        <v>0.1093609421</v>
      </c>
      <c r="AJ126" s="102">
        <v>0.79366031889999999</v>
      </c>
      <c r="AK126" s="102">
        <v>0.72951125049999999</v>
      </c>
      <c r="AL126" s="102">
        <v>0.86345029149999997</v>
      </c>
      <c r="AM126" s="102">
        <v>3.3755893999999998E-7</v>
      </c>
      <c r="AN126" s="102">
        <v>1.2640885301</v>
      </c>
      <c r="AO126" s="102">
        <v>1.1552412806000001</v>
      </c>
      <c r="AP126" s="102">
        <v>1.3831914067</v>
      </c>
      <c r="AQ126" s="102">
        <v>5.1193733200000001E-2</v>
      </c>
      <c r="AR126" s="102">
        <v>1.0965091529</v>
      </c>
      <c r="AS126" s="102">
        <v>0.99952232829999998</v>
      </c>
      <c r="AT126" s="102">
        <v>1.2029069169</v>
      </c>
      <c r="AU126" s="100">
        <v>1</v>
      </c>
      <c r="AV126" s="100">
        <v>2</v>
      </c>
      <c r="AW126" s="100">
        <v>3</v>
      </c>
      <c r="AX126" s="100" t="s">
        <v>28</v>
      </c>
      <c r="AY126" s="100" t="s">
        <v>232</v>
      </c>
      <c r="AZ126" s="100" t="s">
        <v>28</v>
      </c>
      <c r="BA126" s="100" t="s">
        <v>28</v>
      </c>
      <c r="BB126" s="100" t="s">
        <v>28</v>
      </c>
      <c r="BC126" s="98" t="s">
        <v>237</v>
      </c>
      <c r="BD126" s="99">
        <v>6589</v>
      </c>
      <c r="BE126" s="99">
        <v>8421</v>
      </c>
      <c r="BF126" s="99">
        <v>11294</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4">
        <v>4207</v>
      </c>
      <c r="D127" s="104">
        <v>36656</v>
      </c>
      <c r="E127" s="105">
        <v>0.10240040440000001</v>
      </c>
      <c r="F127" s="95">
        <v>9.3521054199999995E-2</v>
      </c>
      <c r="G127" s="95">
        <v>0.1121228038</v>
      </c>
      <c r="H127" s="95">
        <v>0.52082959679999996</v>
      </c>
      <c r="I127" s="97">
        <v>0.11476975120000001</v>
      </c>
      <c r="J127" s="95">
        <v>0.1113535448</v>
      </c>
      <c r="K127" s="95">
        <v>0.1182907631</v>
      </c>
      <c r="L127" s="95">
        <v>1.0301597258999999</v>
      </c>
      <c r="M127" s="95">
        <v>0.94083245240000002</v>
      </c>
      <c r="N127" s="95">
        <v>1.1279681714000001</v>
      </c>
      <c r="O127" s="104">
        <v>5033</v>
      </c>
      <c r="P127" s="104">
        <v>37614</v>
      </c>
      <c r="Q127" s="105">
        <v>0.1236457919</v>
      </c>
      <c r="R127" s="95">
        <v>0.1131297689</v>
      </c>
      <c r="S127" s="95">
        <v>0.135139336</v>
      </c>
      <c r="T127" s="95">
        <v>0.15798564070000001</v>
      </c>
      <c r="U127" s="97">
        <v>0.1338065614</v>
      </c>
      <c r="V127" s="95">
        <v>0.1301604771</v>
      </c>
      <c r="W127" s="95">
        <v>0.13755478060000001</v>
      </c>
      <c r="X127" s="95">
        <v>1.0661237981</v>
      </c>
      <c r="Y127" s="95">
        <v>0.97545041399999999</v>
      </c>
      <c r="Z127" s="95">
        <v>1.1652257629</v>
      </c>
      <c r="AA127" s="104">
        <v>6394</v>
      </c>
      <c r="AB127" s="104">
        <v>40116</v>
      </c>
      <c r="AC127" s="105">
        <v>0.15309604639999999</v>
      </c>
      <c r="AD127" s="95">
        <v>0.140351371</v>
      </c>
      <c r="AE127" s="95">
        <v>0.1669980083</v>
      </c>
      <c r="AF127" s="95">
        <v>2.79209336E-2</v>
      </c>
      <c r="AG127" s="97">
        <v>0.1593877755</v>
      </c>
      <c r="AH127" s="95">
        <v>0.15552850560000001</v>
      </c>
      <c r="AI127" s="95">
        <v>0.1633428089</v>
      </c>
      <c r="AJ127" s="95">
        <v>1.1024002771999999</v>
      </c>
      <c r="AK127" s="95">
        <v>1.0106295620000001</v>
      </c>
      <c r="AL127" s="95">
        <v>1.2025042774000001</v>
      </c>
      <c r="AM127" s="95">
        <v>1.07612E-5</v>
      </c>
      <c r="AN127" s="95">
        <v>1.2381824248</v>
      </c>
      <c r="AO127" s="95">
        <v>1.1258126487</v>
      </c>
      <c r="AP127" s="95">
        <v>1.3617680695000001</v>
      </c>
      <c r="AQ127" s="95">
        <v>1.6157819999999999E-4</v>
      </c>
      <c r="AR127" s="95">
        <v>1.2074736681</v>
      </c>
      <c r="AS127" s="95">
        <v>1.0948123440999999</v>
      </c>
      <c r="AT127" s="95">
        <v>1.3317283707000001</v>
      </c>
      <c r="AU127" s="94" t="s">
        <v>28</v>
      </c>
      <c r="AV127" s="94" t="s">
        <v>28</v>
      </c>
      <c r="AW127" s="94" t="s">
        <v>28</v>
      </c>
      <c r="AX127" s="94" t="s">
        <v>231</v>
      </c>
      <c r="AY127" s="94" t="s">
        <v>232</v>
      </c>
      <c r="AZ127" s="94" t="s">
        <v>28</v>
      </c>
      <c r="BA127" s="94" t="s">
        <v>28</v>
      </c>
      <c r="BB127" s="94" t="s">
        <v>28</v>
      </c>
      <c r="BC127" s="106" t="s">
        <v>236</v>
      </c>
      <c r="BD127" s="107">
        <v>4207</v>
      </c>
      <c r="BE127" s="107">
        <v>5033</v>
      </c>
      <c r="BF127" s="107">
        <v>6394</v>
      </c>
      <c r="BQ127" s="46"/>
    </row>
    <row r="128" spans="1:93" x14ac:dyDescent="0.3">
      <c r="A128" s="9"/>
      <c r="B128" t="s">
        <v>54</v>
      </c>
      <c r="C128" s="94">
        <v>6016</v>
      </c>
      <c r="D128" s="104">
        <v>58350</v>
      </c>
      <c r="E128" s="105">
        <v>9.3798091099999995E-2</v>
      </c>
      <c r="F128" s="95">
        <v>8.5856111999999998E-2</v>
      </c>
      <c r="G128" s="95">
        <v>0.10247472990000001</v>
      </c>
      <c r="H128" s="95">
        <v>0.1985749883</v>
      </c>
      <c r="I128" s="97">
        <v>0.10310197090000001</v>
      </c>
      <c r="J128" s="95">
        <v>0.1005292923</v>
      </c>
      <c r="K128" s="95">
        <v>0.1057404877</v>
      </c>
      <c r="L128" s="95">
        <v>0.94361947469999996</v>
      </c>
      <c r="M128" s="95">
        <v>0.86372226119999995</v>
      </c>
      <c r="N128" s="95">
        <v>1.0309074492000001</v>
      </c>
      <c r="O128" s="104">
        <v>7726</v>
      </c>
      <c r="P128" s="104">
        <v>64406</v>
      </c>
      <c r="Q128" s="105">
        <v>0.1143008324</v>
      </c>
      <c r="R128" s="95">
        <v>0.1048273282</v>
      </c>
      <c r="S128" s="95">
        <v>0.1246304805</v>
      </c>
      <c r="T128" s="95">
        <v>0.74156507780000003</v>
      </c>
      <c r="U128" s="97">
        <v>0.1199577679</v>
      </c>
      <c r="V128" s="95">
        <v>0.1173125216</v>
      </c>
      <c r="W128" s="95">
        <v>0.1226626611</v>
      </c>
      <c r="X128" s="95">
        <v>0.98554779520000002</v>
      </c>
      <c r="Y128" s="95">
        <v>0.90386342809999998</v>
      </c>
      <c r="Z128" s="95">
        <v>1.07461418</v>
      </c>
      <c r="AA128" s="104">
        <v>10014</v>
      </c>
      <c r="AB128" s="104">
        <v>70111</v>
      </c>
      <c r="AC128" s="105">
        <v>0.1399264895</v>
      </c>
      <c r="AD128" s="95">
        <v>0.1285417522</v>
      </c>
      <c r="AE128" s="95">
        <v>0.15231955480000001</v>
      </c>
      <c r="AF128" s="95">
        <v>0.86172623930000003</v>
      </c>
      <c r="AG128" s="97">
        <v>0.14283065419999999</v>
      </c>
      <c r="AH128" s="95">
        <v>0.1400604</v>
      </c>
      <c r="AI128" s="95">
        <v>0.1456557014</v>
      </c>
      <c r="AJ128" s="95">
        <v>1.0075701134999999</v>
      </c>
      <c r="AK128" s="95">
        <v>0.92559191829999998</v>
      </c>
      <c r="AL128" s="95">
        <v>1.0968089861999999</v>
      </c>
      <c r="AM128" s="95">
        <v>1.31825E-5</v>
      </c>
      <c r="AN128" s="95">
        <v>1.2241948426</v>
      </c>
      <c r="AO128" s="95">
        <v>1.1177176660000001</v>
      </c>
      <c r="AP128" s="95">
        <v>1.3408153582</v>
      </c>
      <c r="AQ128" s="95">
        <v>3.5333999999999997E-5</v>
      </c>
      <c r="AR128" s="95">
        <v>1.2185837804999999</v>
      </c>
      <c r="AS128" s="95">
        <v>1.1096110602</v>
      </c>
      <c r="AT128" s="95">
        <v>1.3382584974</v>
      </c>
      <c r="AU128" s="94" t="s">
        <v>28</v>
      </c>
      <c r="AV128" s="94" t="s">
        <v>28</v>
      </c>
      <c r="AW128" s="94" t="s">
        <v>28</v>
      </c>
      <c r="AX128" s="94" t="s">
        <v>231</v>
      </c>
      <c r="AY128" s="94" t="s">
        <v>232</v>
      </c>
      <c r="AZ128" s="94" t="s">
        <v>28</v>
      </c>
      <c r="BA128" s="94" t="s">
        <v>28</v>
      </c>
      <c r="BB128" s="94" t="s">
        <v>28</v>
      </c>
      <c r="BC128" s="106" t="s">
        <v>236</v>
      </c>
      <c r="BD128" s="107">
        <v>6016</v>
      </c>
      <c r="BE128" s="107">
        <v>7726</v>
      </c>
      <c r="BF128" s="107">
        <v>10014</v>
      </c>
      <c r="BQ128" s="46"/>
    </row>
    <row r="129" spans="1:104" x14ac:dyDescent="0.3">
      <c r="A129" s="9"/>
      <c r="B129" t="s">
        <v>53</v>
      </c>
      <c r="C129" s="94">
        <v>7256</v>
      </c>
      <c r="D129" s="104">
        <v>67586</v>
      </c>
      <c r="E129" s="105">
        <v>9.4475460600000005E-2</v>
      </c>
      <c r="F129" s="95">
        <v>8.6578967800000003E-2</v>
      </c>
      <c r="G129" s="95">
        <v>0.1030921583</v>
      </c>
      <c r="H129" s="95">
        <v>0.25364156539999999</v>
      </c>
      <c r="I129" s="97">
        <v>0.1073595123</v>
      </c>
      <c r="J129" s="95">
        <v>0.1049174699</v>
      </c>
      <c r="K129" s="95">
        <v>0.10985839529999999</v>
      </c>
      <c r="L129" s="95">
        <v>0.95043388959999997</v>
      </c>
      <c r="M129" s="95">
        <v>0.87099427330000001</v>
      </c>
      <c r="N129" s="95">
        <v>1.0371188493000001</v>
      </c>
      <c r="O129" s="104">
        <v>8783</v>
      </c>
      <c r="P129" s="104">
        <v>72594</v>
      </c>
      <c r="Q129" s="105">
        <v>0.1118615064</v>
      </c>
      <c r="R129" s="95">
        <v>0.1026397154</v>
      </c>
      <c r="S129" s="95">
        <v>0.1219118404</v>
      </c>
      <c r="T129" s="95">
        <v>0.41047310860000003</v>
      </c>
      <c r="U129" s="97">
        <v>0.1209879604</v>
      </c>
      <c r="V129" s="95">
        <v>0.11848395420000001</v>
      </c>
      <c r="W129" s="95">
        <v>0.1235448857</v>
      </c>
      <c r="X129" s="95">
        <v>0.96451494390000003</v>
      </c>
      <c r="Y129" s="95">
        <v>0.88500094979999999</v>
      </c>
      <c r="Z129" s="95">
        <v>1.0511729701000001</v>
      </c>
      <c r="AA129" s="104">
        <v>10509</v>
      </c>
      <c r="AB129" s="104">
        <v>73908</v>
      </c>
      <c r="AC129" s="105">
        <v>0.13402958009999999</v>
      </c>
      <c r="AD129" s="95">
        <v>0.12314783159999999</v>
      </c>
      <c r="AE129" s="95">
        <v>0.14587287569999999</v>
      </c>
      <c r="AF129" s="95">
        <v>0.41104040069999997</v>
      </c>
      <c r="AG129" s="97">
        <v>0.14219029059999999</v>
      </c>
      <c r="AH129" s="95">
        <v>0.1394975638</v>
      </c>
      <c r="AI129" s="95">
        <v>0.1449349952</v>
      </c>
      <c r="AJ129" s="95">
        <v>0.96510817680000005</v>
      </c>
      <c r="AK129" s="95">
        <v>0.88675185860000005</v>
      </c>
      <c r="AL129" s="95">
        <v>1.0503883177</v>
      </c>
      <c r="AM129" s="95">
        <v>8.8473200000000005E-5</v>
      </c>
      <c r="AN129" s="95">
        <v>1.1981742821000001</v>
      </c>
      <c r="AO129" s="95">
        <v>1.0946184997999999</v>
      </c>
      <c r="AP129" s="95">
        <v>1.3115269024</v>
      </c>
      <c r="AQ129" s="95">
        <v>3.2601400000000001E-4</v>
      </c>
      <c r="AR129" s="95">
        <v>1.1840271073999999</v>
      </c>
      <c r="AS129" s="95">
        <v>1.0798191649</v>
      </c>
      <c r="AT129" s="95">
        <v>1.2982916367999999</v>
      </c>
      <c r="AU129" s="94" t="s">
        <v>28</v>
      </c>
      <c r="AV129" s="94" t="s">
        <v>28</v>
      </c>
      <c r="AW129" s="94" t="s">
        <v>28</v>
      </c>
      <c r="AX129" s="94" t="s">
        <v>231</v>
      </c>
      <c r="AY129" s="94" t="s">
        <v>232</v>
      </c>
      <c r="AZ129" s="94" t="s">
        <v>28</v>
      </c>
      <c r="BA129" s="94" t="s">
        <v>28</v>
      </c>
      <c r="BB129" s="94" t="s">
        <v>28</v>
      </c>
      <c r="BC129" s="106" t="s">
        <v>236</v>
      </c>
      <c r="BD129" s="107">
        <v>7256</v>
      </c>
      <c r="BE129" s="107">
        <v>8783</v>
      </c>
      <c r="BF129" s="107">
        <v>10509</v>
      </c>
      <c r="BQ129" s="46"/>
    </row>
    <row r="130" spans="1:104" x14ac:dyDescent="0.3">
      <c r="A130" s="9"/>
      <c r="B130" t="s">
        <v>55</v>
      </c>
      <c r="C130" s="94">
        <v>3778</v>
      </c>
      <c r="D130" s="104">
        <v>36632</v>
      </c>
      <c r="E130" s="105">
        <v>9.3640615600000005E-2</v>
      </c>
      <c r="F130" s="95">
        <v>8.5437769900000002E-2</v>
      </c>
      <c r="G130" s="95">
        <v>0.1026310131</v>
      </c>
      <c r="H130" s="95">
        <v>0.20173964859999999</v>
      </c>
      <c r="I130" s="97">
        <v>0.103133872</v>
      </c>
      <c r="J130" s="95">
        <v>9.9897096300000002E-2</v>
      </c>
      <c r="K130" s="95">
        <v>0.1064755228</v>
      </c>
      <c r="L130" s="95">
        <v>0.94203525330000004</v>
      </c>
      <c r="M130" s="95">
        <v>0.85951369209999995</v>
      </c>
      <c r="N130" s="95">
        <v>1.0324796760999999</v>
      </c>
      <c r="O130" s="104">
        <v>4889</v>
      </c>
      <c r="P130" s="104">
        <v>39916</v>
      </c>
      <c r="Q130" s="105">
        <v>0.1185910791</v>
      </c>
      <c r="R130" s="95">
        <v>0.1084591717</v>
      </c>
      <c r="S130" s="95">
        <v>0.12966947670000001</v>
      </c>
      <c r="T130" s="95">
        <v>0.62471667060000002</v>
      </c>
      <c r="U130" s="97">
        <v>0.1224822126</v>
      </c>
      <c r="V130" s="95">
        <v>0.1190965907</v>
      </c>
      <c r="W130" s="95">
        <v>0.12596407949999999</v>
      </c>
      <c r="X130" s="95">
        <v>1.0225400294</v>
      </c>
      <c r="Y130" s="95">
        <v>0.93517864500000003</v>
      </c>
      <c r="Z130" s="95">
        <v>1.1180624336</v>
      </c>
      <c r="AA130" s="104">
        <v>6432</v>
      </c>
      <c r="AB130" s="104">
        <v>44176</v>
      </c>
      <c r="AC130" s="105">
        <v>0.1443992335</v>
      </c>
      <c r="AD130" s="95">
        <v>0.13234060659999999</v>
      </c>
      <c r="AE130" s="95">
        <v>0.15755661979999999</v>
      </c>
      <c r="AF130" s="95">
        <v>0.3806488173</v>
      </c>
      <c r="AG130" s="97">
        <v>0.14559942049999999</v>
      </c>
      <c r="AH130" s="95">
        <v>0.14208431169999999</v>
      </c>
      <c r="AI130" s="95">
        <v>0.14920149160000001</v>
      </c>
      <c r="AJ130" s="95">
        <v>1.0397770470000001</v>
      </c>
      <c r="AK130" s="95">
        <v>0.95294636789999998</v>
      </c>
      <c r="AL130" s="95">
        <v>1.1345195742</v>
      </c>
      <c r="AM130" s="95">
        <v>5.5303999999999998E-5</v>
      </c>
      <c r="AN130" s="95">
        <v>1.2176230675999999</v>
      </c>
      <c r="AO130" s="95">
        <v>1.106483358</v>
      </c>
      <c r="AP130" s="95">
        <v>1.3399261037000001</v>
      </c>
      <c r="AQ130" s="95">
        <v>3.0125723000000001E-6</v>
      </c>
      <c r="AR130" s="95">
        <v>1.2664491618</v>
      </c>
      <c r="AS130" s="95">
        <v>1.1469172516999999</v>
      </c>
      <c r="AT130" s="95">
        <v>1.3984387077</v>
      </c>
      <c r="AU130" s="94" t="s">
        <v>28</v>
      </c>
      <c r="AV130" s="94" t="s">
        <v>28</v>
      </c>
      <c r="AW130" s="94" t="s">
        <v>28</v>
      </c>
      <c r="AX130" s="94" t="s">
        <v>231</v>
      </c>
      <c r="AY130" s="94" t="s">
        <v>232</v>
      </c>
      <c r="AZ130" s="94" t="s">
        <v>28</v>
      </c>
      <c r="BA130" s="94" t="s">
        <v>28</v>
      </c>
      <c r="BB130" s="94" t="s">
        <v>28</v>
      </c>
      <c r="BC130" s="106" t="s">
        <v>236</v>
      </c>
      <c r="BD130" s="107">
        <v>3778</v>
      </c>
      <c r="BE130" s="107">
        <v>4889</v>
      </c>
      <c r="BF130" s="107">
        <v>6432</v>
      </c>
    </row>
    <row r="131" spans="1:104" x14ac:dyDescent="0.3">
      <c r="A131" s="9"/>
      <c r="B131" t="s">
        <v>59</v>
      </c>
      <c r="C131" s="94">
        <v>6228</v>
      </c>
      <c r="D131" s="104">
        <v>71914</v>
      </c>
      <c r="E131" s="105">
        <v>7.8834016500000006E-2</v>
      </c>
      <c r="F131" s="95">
        <v>7.2192610500000004E-2</v>
      </c>
      <c r="G131" s="95">
        <v>8.6086402899999998E-2</v>
      </c>
      <c r="H131" s="95">
        <v>2.4297582E-7</v>
      </c>
      <c r="I131" s="97">
        <v>8.6603443000000002E-2</v>
      </c>
      <c r="J131" s="95">
        <v>8.4479087800000005E-2</v>
      </c>
      <c r="K131" s="95">
        <v>8.87812184E-2</v>
      </c>
      <c r="L131" s="95">
        <v>0.79307918050000004</v>
      </c>
      <c r="M131" s="95">
        <v>0.72626588049999996</v>
      </c>
      <c r="N131" s="95">
        <v>0.8660390134</v>
      </c>
      <c r="O131" s="104">
        <v>7387</v>
      </c>
      <c r="P131" s="104">
        <v>79601</v>
      </c>
      <c r="Q131" s="105">
        <v>8.9224959699999995E-2</v>
      </c>
      <c r="R131" s="95">
        <v>8.1816554E-2</v>
      </c>
      <c r="S131" s="95">
        <v>9.7304188900000005E-2</v>
      </c>
      <c r="T131" s="95">
        <v>3.0414893999999998E-9</v>
      </c>
      <c r="U131" s="97">
        <v>9.2800341699999997E-2</v>
      </c>
      <c r="V131" s="95">
        <v>9.0708055100000004E-2</v>
      </c>
      <c r="W131" s="95">
        <v>9.4940889299999998E-2</v>
      </c>
      <c r="X131" s="95">
        <v>0.76933352479999995</v>
      </c>
      <c r="Y131" s="95">
        <v>0.70545526849999995</v>
      </c>
      <c r="Z131" s="95">
        <v>0.83899589220000004</v>
      </c>
      <c r="AA131" s="104">
        <v>9427</v>
      </c>
      <c r="AB131" s="104">
        <v>88910</v>
      </c>
      <c r="AC131" s="105">
        <v>0.10443041510000001</v>
      </c>
      <c r="AD131" s="95">
        <v>9.5912366099999993E-2</v>
      </c>
      <c r="AE131" s="95">
        <v>0.1137049584</v>
      </c>
      <c r="AF131" s="95">
        <v>5.1595739999999998E-11</v>
      </c>
      <c r="AG131" s="97">
        <v>0.10602856820000001</v>
      </c>
      <c r="AH131" s="95">
        <v>0.1039096794</v>
      </c>
      <c r="AI131" s="95">
        <v>0.1081906646</v>
      </c>
      <c r="AJ131" s="95">
        <v>0.75197316489999999</v>
      </c>
      <c r="AK131" s="95">
        <v>0.69063716200000003</v>
      </c>
      <c r="AL131" s="95">
        <v>0.81875646410000003</v>
      </c>
      <c r="AM131" s="95">
        <v>7.3982180000000005E-4</v>
      </c>
      <c r="AN131" s="95">
        <v>1.1704170613</v>
      </c>
      <c r="AO131" s="95">
        <v>1.0681835463</v>
      </c>
      <c r="AP131" s="95">
        <v>1.2824351227999999</v>
      </c>
      <c r="AQ131" s="95">
        <v>9.3872159000000007E-3</v>
      </c>
      <c r="AR131" s="95">
        <v>1.1318078627999999</v>
      </c>
      <c r="AS131" s="95">
        <v>1.0308606751</v>
      </c>
      <c r="AT131" s="95">
        <v>1.2426403190999999</v>
      </c>
      <c r="AU131" s="94">
        <v>1</v>
      </c>
      <c r="AV131" s="94">
        <v>2</v>
      </c>
      <c r="AW131" s="94">
        <v>3</v>
      </c>
      <c r="AX131" s="94" t="s">
        <v>231</v>
      </c>
      <c r="AY131" s="94" t="s">
        <v>232</v>
      </c>
      <c r="AZ131" s="94" t="s">
        <v>28</v>
      </c>
      <c r="BA131" s="94" t="s">
        <v>28</v>
      </c>
      <c r="BB131" s="94" t="s">
        <v>28</v>
      </c>
      <c r="BC131" s="106" t="s">
        <v>445</v>
      </c>
      <c r="BD131" s="107">
        <v>6228</v>
      </c>
      <c r="BE131" s="107">
        <v>7387</v>
      </c>
      <c r="BF131" s="107">
        <v>9427</v>
      </c>
      <c r="BQ131" s="46"/>
    </row>
    <row r="132" spans="1:104" x14ac:dyDescent="0.3">
      <c r="A132" s="9"/>
      <c r="B132" t="s">
        <v>56</v>
      </c>
      <c r="C132" s="94">
        <v>7238</v>
      </c>
      <c r="D132" s="104">
        <v>57770</v>
      </c>
      <c r="E132" s="105">
        <v>0.10999217</v>
      </c>
      <c r="F132" s="95">
        <v>0.10078449389999999</v>
      </c>
      <c r="G132" s="95">
        <v>0.1200410598</v>
      </c>
      <c r="H132" s="95">
        <v>2.3236865200000002E-2</v>
      </c>
      <c r="I132" s="97">
        <v>0.12528994290000001</v>
      </c>
      <c r="J132" s="95">
        <v>0.1224365469</v>
      </c>
      <c r="K132" s="95">
        <v>0.12820983759999999</v>
      </c>
      <c r="L132" s="95">
        <v>1.1065337526000001</v>
      </c>
      <c r="M132" s="95">
        <v>1.0139034829</v>
      </c>
      <c r="N132" s="95">
        <v>1.2076267280999999</v>
      </c>
      <c r="O132" s="104">
        <v>8228</v>
      </c>
      <c r="P132" s="104">
        <v>61184</v>
      </c>
      <c r="Q132" s="105">
        <v>0.12001846400000001</v>
      </c>
      <c r="R132" s="95">
        <v>0.1101043219</v>
      </c>
      <c r="S132" s="95">
        <v>0.13082530689999999</v>
      </c>
      <c r="T132" s="95">
        <v>0.4361607636</v>
      </c>
      <c r="U132" s="97">
        <v>0.13447960249999999</v>
      </c>
      <c r="V132" s="95">
        <v>0.1316050262</v>
      </c>
      <c r="W132" s="95">
        <v>0.1374169666</v>
      </c>
      <c r="X132" s="95">
        <v>1.034847517</v>
      </c>
      <c r="Y132" s="95">
        <v>0.94936379240000002</v>
      </c>
      <c r="Z132" s="95">
        <v>1.1280284671</v>
      </c>
      <c r="AA132" s="104">
        <v>10375</v>
      </c>
      <c r="AB132" s="104">
        <v>62633</v>
      </c>
      <c r="AC132" s="105">
        <v>0.15440058919999999</v>
      </c>
      <c r="AD132" s="95">
        <v>0.141858291</v>
      </c>
      <c r="AE132" s="95">
        <v>0.1680518057</v>
      </c>
      <c r="AF132" s="95">
        <v>1.4220956E-2</v>
      </c>
      <c r="AG132" s="97">
        <v>0.16564750210000001</v>
      </c>
      <c r="AH132" s="95">
        <v>0.16249055539999999</v>
      </c>
      <c r="AI132" s="95">
        <v>0.16886578350000001</v>
      </c>
      <c r="AJ132" s="95">
        <v>1.1117939121</v>
      </c>
      <c r="AK132" s="95">
        <v>1.0214804560999999</v>
      </c>
      <c r="AL132" s="95">
        <v>1.2100923669999999</v>
      </c>
      <c r="AM132" s="95">
        <v>5.0425822999999998E-8</v>
      </c>
      <c r="AN132" s="95">
        <v>1.2864736311</v>
      </c>
      <c r="AO132" s="95">
        <v>1.1750490946000001</v>
      </c>
      <c r="AP132" s="95">
        <v>1.4084640471000001</v>
      </c>
      <c r="AQ132" s="95">
        <v>6.4306476599999995E-2</v>
      </c>
      <c r="AR132" s="95">
        <v>1.0911546160000001</v>
      </c>
      <c r="AS132" s="95">
        <v>0.99483052780000003</v>
      </c>
      <c r="AT132" s="95">
        <v>1.1968052476</v>
      </c>
      <c r="AU132" s="94" t="s">
        <v>28</v>
      </c>
      <c r="AV132" s="94" t="s">
        <v>28</v>
      </c>
      <c r="AW132" s="94" t="s">
        <v>28</v>
      </c>
      <c r="AX132" s="94" t="s">
        <v>28</v>
      </c>
      <c r="AY132" s="94" t="s">
        <v>232</v>
      </c>
      <c r="AZ132" s="94" t="s">
        <v>28</v>
      </c>
      <c r="BA132" s="94" t="s">
        <v>28</v>
      </c>
      <c r="BB132" s="94" t="s">
        <v>28</v>
      </c>
      <c r="BC132" s="106" t="s">
        <v>275</v>
      </c>
      <c r="BD132" s="107">
        <v>7238</v>
      </c>
      <c r="BE132" s="107">
        <v>8228</v>
      </c>
      <c r="BF132" s="107">
        <v>10375</v>
      </c>
      <c r="BQ132" s="46"/>
      <c r="CC132" s="4"/>
    </row>
    <row r="133" spans="1:104" x14ac:dyDescent="0.3">
      <c r="A133" s="9"/>
      <c r="B133" t="s">
        <v>57</v>
      </c>
      <c r="C133" s="94">
        <v>10728</v>
      </c>
      <c r="D133" s="104">
        <v>97820</v>
      </c>
      <c r="E133" s="105">
        <v>9.9430076199999995E-2</v>
      </c>
      <c r="F133" s="95">
        <v>9.12689748E-2</v>
      </c>
      <c r="G133" s="95">
        <v>0.10832092810000001</v>
      </c>
      <c r="H133" s="95">
        <v>0.99492662980000002</v>
      </c>
      <c r="I133" s="97">
        <v>0.109670824</v>
      </c>
      <c r="J133" s="95">
        <v>0.1076150412</v>
      </c>
      <c r="K133" s="95">
        <v>0.11176587859999999</v>
      </c>
      <c r="L133" s="95">
        <v>1.0002778863999999</v>
      </c>
      <c r="M133" s="95">
        <v>0.91817627690000003</v>
      </c>
      <c r="N133" s="95">
        <v>1.0897208684999999</v>
      </c>
      <c r="O133" s="104">
        <v>13089</v>
      </c>
      <c r="P133" s="104">
        <v>102522</v>
      </c>
      <c r="Q133" s="105">
        <v>0.11933881089999999</v>
      </c>
      <c r="R133" s="95">
        <v>0.10968404330000001</v>
      </c>
      <c r="S133" s="95">
        <v>0.1298434245</v>
      </c>
      <c r="T133" s="95">
        <v>0.50677138639999997</v>
      </c>
      <c r="U133" s="97">
        <v>0.1276701586</v>
      </c>
      <c r="V133" s="95">
        <v>0.1255016082</v>
      </c>
      <c r="W133" s="95">
        <v>0.12987617949999999</v>
      </c>
      <c r="X133" s="95">
        <v>1.0289872739999999</v>
      </c>
      <c r="Y133" s="95">
        <v>0.94573998049999997</v>
      </c>
      <c r="Z133" s="95">
        <v>1.1195622812999999</v>
      </c>
      <c r="AA133" s="104">
        <v>15995</v>
      </c>
      <c r="AB133" s="104">
        <v>107353</v>
      </c>
      <c r="AC133" s="105">
        <v>0.14375495160000001</v>
      </c>
      <c r="AD133" s="95">
        <v>0.1322720121</v>
      </c>
      <c r="AE133" s="95">
        <v>0.1562347603</v>
      </c>
      <c r="AF133" s="95">
        <v>0.41618728459999998</v>
      </c>
      <c r="AG133" s="97">
        <v>0.1489944389</v>
      </c>
      <c r="AH133" s="95">
        <v>0.1467032274</v>
      </c>
      <c r="AI133" s="95">
        <v>0.15132143449999999</v>
      </c>
      <c r="AJ133" s="95">
        <v>1.0351377596</v>
      </c>
      <c r="AK133" s="95">
        <v>0.95245243930000001</v>
      </c>
      <c r="AL133" s="95">
        <v>1.1250012463000001</v>
      </c>
      <c r="AM133" s="95">
        <v>3.0224300000000001E-5</v>
      </c>
      <c r="AN133" s="95">
        <v>1.2045951397000001</v>
      </c>
      <c r="AO133" s="95">
        <v>1.1037244482999999</v>
      </c>
      <c r="AP133" s="95">
        <v>1.3146845237</v>
      </c>
      <c r="AQ133" s="95">
        <v>5.8380500000000001E-5</v>
      </c>
      <c r="AR133" s="95">
        <v>1.2002284968000001</v>
      </c>
      <c r="AS133" s="95">
        <v>1.0980230558999999</v>
      </c>
      <c r="AT133" s="95">
        <v>1.3119473557000001</v>
      </c>
      <c r="AU133" s="94" t="s">
        <v>28</v>
      </c>
      <c r="AV133" s="94" t="s">
        <v>28</v>
      </c>
      <c r="AW133" s="94" t="s">
        <v>28</v>
      </c>
      <c r="AX133" s="94" t="s">
        <v>231</v>
      </c>
      <c r="AY133" s="94" t="s">
        <v>232</v>
      </c>
      <c r="AZ133" s="94" t="s">
        <v>28</v>
      </c>
      <c r="BA133" s="94" t="s">
        <v>28</v>
      </c>
      <c r="BB133" s="94" t="s">
        <v>28</v>
      </c>
      <c r="BC133" s="106" t="s">
        <v>236</v>
      </c>
      <c r="BD133" s="107">
        <v>10728</v>
      </c>
      <c r="BE133" s="107">
        <v>13089</v>
      </c>
      <c r="BF133" s="107">
        <v>15995</v>
      </c>
    </row>
    <row r="134" spans="1:104" x14ac:dyDescent="0.3">
      <c r="A134" s="9"/>
      <c r="B134" t="s">
        <v>60</v>
      </c>
      <c r="C134" s="94">
        <v>2471</v>
      </c>
      <c r="D134" s="104">
        <v>35301</v>
      </c>
      <c r="E134" s="105">
        <v>6.7327775399999998E-2</v>
      </c>
      <c r="F134" s="95">
        <v>6.1206705399999999E-2</v>
      </c>
      <c r="G134" s="95">
        <v>7.4060992300000003E-2</v>
      </c>
      <c r="H134" s="95">
        <v>1.134662E-15</v>
      </c>
      <c r="I134" s="97">
        <v>6.9998017100000004E-2</v>
      </c>
      <c r="J134" s="95">
        <v>6.7291792899999994E-2</v>
      </c>
      <c r="K134" s="95">
        <v>7.2813075399999996E-2</v>
      </c>
      <c r="L134" s="95">
        <v>0.67732508530000002</v>
      </c>
      <c r="M134" s="95">
        <v>0.61574642479999997</v>
      </c>
      <c r="N134" s="95">
        <v>0.74506201370000003</v>
      </c>
      <c r="O134" s="104">
        <v>2768</v>
      </c>
      <c r="P134" s="104">
        <v>37669</v>
      </c>
      <c r="Q134" s="105">
        <v>7.1392654900000005E-2</v>
      </c>
      <c r="R134" s="95">
        <v>6.4994585800000004E-2</v>
      </c>
      <c r="S134" s="95">
        <v>7.84205501E-2</v>
      </c>
      <c r="T134" s="95">
        <v>4.1327259999999998E-24</v>
      </c>
      <c r="U134" s="97">
        <v>7.34821737E-2</v>
      </c>
      <c r="V134" s="95">
        <v>7.0795080699999999E-2</v>
      </c>
      <c r="W134" s="95">
        <v>7.6271257800000006E-2</v>
      </c>
      <c r="X134" s="95">
        <v>0.61557621370000004</v>
      </c>
      <c r="Y134" s="95">
        <v>0.56040948609999996</v>
      </c>
      <c r="Z134" s="95">
        <v>0.67617355570000004</v>
      </c>
      <c r="AA134" s="104">
        <v>3437</v>
      </c>
      <c r="AB134" s="104">
        <v>38300</v>
      </c>
      <c r="AC134" s="105">
        <v>8.7358538499999999E-2</v>
      </c>
      <c r="AD134" s="95">
        <v>7.9724506900000006E-2</v>
      </c>
      <c r="AE134" s="95">
        <v>9.5723567800000006E-2</v>
      </c>
      <c r="AF134" s="95">
        <v>2.9134600000000001E-23</v>
      </c>
      <c r="AG134" s="97">
        <v>8.97389034E-2</v>
      </c>
      <c r="AH134" s="95">
        <v>8.6788375599999995E-2</v>
      </c>
      <c r="AI134" s="95">
        <v>9.2789739699999998E-2</v>
      </c>
      <c r="AJ134" s="95">
        <v>0.62904352720000001</v>
      </c>
      <c r="AK134" s="95">
        <v>0.57407307750000003</v>
      </c>
      <c r="AL134" s="95">
        <v>0.68927768020000002</v>
      </c>
      <c r="AM134" s="95">
        <v>1.363054E-4</v>
      </c>
      <c r="AN134" s="95">
        <v>1.2236348208000001</v>
      </c>
      <c r="AO134" s="95">
        <v>1.1031076661000001</v>
      </c>
      <c r="AP134" s="95">
        <v>1.3573309483</v>
      </c>
      <c r="AQ134" s="95">
        <v>0.28062492439999998</v>
      </c>
      <c r="AR134" s="95">
        <v>1.0603744815</v>
      </c>
      <c r="AS134" s="95">
        <v>0.95325669459999995</v>
      </c>
      <c r="AT134" s="95">
        <v>1.1795291315</v>
      </c>
      <c r="AU134" s="94">
        <v>1</v>
      </c>
      <c r="AV134" s="94">
        <v>2</v>
      </c>
      <c r="AW134" s="94">
        <v>3</v>
      </c>
      <c r="AX134" s="94" t="s">
        <v>28</v>
      </c>
      <c r="AY134" s="94" t="s">
        <v>232</v>
      </c>
      <c r="AZ134" s="94" t="s">
        <v>28</v>
      </c>
      <c r="BA134" s="94" t="s">
        <v>28</v>
      </c>
      <c r="BB134" s="94" t="s">
        <v>28</v>
      </c>
      <c r="BC134" s="106" t="s">
        <v>237</v>
      </c>
      <c r="BD134" s="107">
        <v>2471</v>
      </c>
      <c r="BE134" s="107">
        <v>2768</v>
      </c>
      <c r="BF134" s="107">
        <v>3437</v>
      </c>
    </row>
    <row r="135" spans="1:104" x14ac:dyDescent="0.3">
      <c r="A135" s="9"/>
      <c r="B135" t="s">
        <v>58</v>
      </c>
      <c r="C135" s="94">
        <v>7168</v>
      </c>
      <c r="D135" s="104">
        <v>59726</v>
      </c>
      <c r="E135" s="105">
        <v>0.1017281386</v>
      </c>
      <c r="F135" s="95">
        <v>9.3231295800000002E-2</v>
      </c>
      <c r="G135" s="95">
        <v>0.1109993601</v>
      </c>
      <c r="H135" s="95">
        <v>0.6032735535</v>
      </c>
      <c r="I135" s="97">
        <v>0.120014734</v>
      </c>
      <c r="J135" s="95">
        <v>0.11726831729999999</v>
      </c>
      <c r="K135" s="95">
        <v>0.12282547150000001</v>
      </c>
      <c r="L135" s="95">
        <v>1.0233966556</v>
      </c>
      <c r="M135" s="95">
        <v>0.93791745019999995</v>
      </c>
      <c r="N135" s="95">
        <v>1.1166661997</v>
      </c>
      <c r="O135" s="104">
        <v>8632</v>
      </c>
      <c r="P135" s="104">
        <v>61564</v>
      </c>
      <c r="Q135" s="105">
        <v>0.124678414</v>
      </c>
      <c r="R135" s="95">
        <v>0.1144212939</v>
      </c>
      <c r="S135" s="95">
        <v>0.13585501780000001</v>
      </c>
      <c r="T135" s="95">
        <v>9.8603648099999996E-2</v>
      </c>
      <c r="U135" s="97">
        <v>0.1402118121</v>
      </c>
      <c r="V135" s="95">
        <v>0.1372849371</v>
      </c>
      <c r="W135" s="95">
        <v>0.14320108719999999</v>
      </c>
      <c r="X135" s="95">
        <v>1.0750274815</v>
      </c>
      <c r="Y135" s="95">
        <v>0.98658646250000004</v>
      </c>
      <c r="Z135" s="95">
        <v>1.1713966591</v>
      </c>
      <c r="AA135" s="104">
        <v>10571</v>
      </c>
      <c r="AB135" s="104">
        <v>65800</v>
      </c>
      <c r="AC135" s="105">
        <v>0.149981855</v>
      </c>
      <c r="AD135" s="95">
        <v>0.13781962889999999</v>
      </c>
      <c r="AE135" s="95">
        <v>0.16321736619999999</v>
      </c>
      <c r="AF135" s="95">
        <v>7.4564314800000003E-2</v>
      </c>
      <c r="AG135" s="97">
        <v>0.16065349540000001</v>
      </c>
      <c r="AH135" s="95">
        <v>0.15761997210000001</v>
      </c>
      <c r="AI135" s="95">
        <v>0.16374540139999999</v>
      </c>
      <c r="AJ135" s="95">
        <v>1.0799758872</v>
      </c>
      <c r="AK135" s="95">
        <v>0.99239922010000003</v>
      </c>
      <c r="AL135" s="95">
        <v>1.1752809688999999</v>
      </c>
      <c r="AM135" s="95">
        <v>5.8271499999999999E-5</v>
      </c>
      <c r="AN135" s="95">
        <v>1.2029496546</v>
      </c>
      <c r="AO135" s="95">
        <v>1.0993086835000001</v>
      </c>
      <c r="AP135" s="95">
        <v>1.3163617218000001</v>
      </c>
      <c r="AQ135" s="95">
        <v>1.42583E-5</v>
      </c>
      <c r="AR135" s="95">
        <v>1.2256040041</v>
      </c>
      <c r="AS135" s="95">
        <v>1.1180195784</v>
      </c>
      <c r="AT135" s="95">
        <v>1.3435410290000001</v>
      </c>
      <c r="AU135" s="94" t="s">
        <v>28</v>
      </c>
      <c r="AV135" s="94" t="s">
        <v>28</v>
      </c>
      <c r="AW135" s="94" t="s">
        <v>28</v>
      </c>
      <c r="AX135" s="94" t="s">
        <v>231</v>
      </c>
      <c r="AY135" s="94" t="s">
        <v>232</v>
      </c>
      <c r="AZ135" s="94" t="s">
        <v>28</v>
      </c>
      <c r="BA135" s="94" t="s">
        <v>28</v>
      </c>
      <c r="BB135" s="94" t="s">
        <v>28</v>
      </c>
      <c r="BC135" s="106" t="s">
        <v>236</v>
      </c>
      <c r="BD135" s="107">
        <v>7168</v>
      </c>
      <c r="BE135" s="107">
        <v>8632</v>
      </c>
      <c r="BF135" s="107">
        <v>10571</v>
      </c>
    </row>
    <row r="136" spans="1:104" x14ac:dyDescent="0.3">
      <c r="A136" s="9"/>
      <c r="B136" t="s">
        <v>61</v>
      </c>
      <c r="C136" s="94">
        <v>7861</v>
      </c>
      <c r="D136" s="104">
        <v>75559</v>
      </c>
      <c r="E136" s="105">
        <v>9.6694945000000004E-2</v>
      </c>
      <c r="F136" s="95">
        <v>8.8668266300000007E-2</v>
      </c>
      <c r="G136" s="95">
        <v>0.1054482373</v>
      </c>
      <c r="H136" s="95">
        <v>0.53224521660000002</v>
      </c>
      <c r="I136" s="97">
        <v>0.1040379042</v>
      </c>
      <c r="J136" s="95">
        <v>0.1017632814</v>
      </c>
      <c r="K136" s="95">
        <v>0.1063633695</v>
      </c>
      <c r="L136" s="95">
        <v>0.97276215539999999</v>
      </c>
      <c r="M136" s="95">
        <v>0.89201285389999996</v>
      </c>
      <c r="N136" s="95">
        <v>1.0608212726999999</v>
      </c>
      <c r="O136" s="104">
        <v>9233</v>
      </c>
      <c r="P136" s="104">
        <v>77494</v>
      </c>
      <c r="Q136" s="105">
        <v>0.1124730297</v>
      </c>
      <c r="R136" s="95">
        <v>0.1032449644</v>
      </c>
      <c r="S136" s="95">
        <v>0.1225259023</v>
      </c>
      <c r="T136" s="95">
        <v>0.48245802920000003</v>
      </c>
      <c r="U136" s="97">
        <v>0.119144708</v>
      </c>
      <c r="V136" s="95">
        <v>0.1167390732</v>
      </c>
      <c r="W136" s="95">
        <v>0.1215999156</v>
      </c>
      <c r="X136" s="95">
        <v>0.96978774440000004</v>
      </c>
      <c r="Y136" s="95">
        <v>0.8902196497</v>
      </c>
      <c r="Z136" s="95">
        <v>1.0564676588999999</v>
      </c>
      <c r="AA136" s="104">
        <v>10341</v>
      </c>
      <c r="AB136" s="104">
        <v>73206</v>
      </c>
      <c r="AC136" s="105">
        <v>0.13425289230000001</v>
      </c>
      <c r="AD136" s="95">
        <v>0.1233344929</v>
      </c>
      <c r="AE136" s="95">
        <v>0.1461378619</v>
      </c>
      <c r="AF136" s="95">
        <v>0.4341303909</v>
      </c>
      <c r="AG136" s="97">
        <v>0.1412589132</v>
      </c>
      <c r="AH136" s="95">
        <v>0.13856239000000001</v>
      </c>
      <c r="AI136" s="95">
        <v>0.14400791260000001</v>
      </c>
      <c r="AJ136" s="95">
        <v>0.96671618339999998</v>
      </c>
      <c r="AK136" s="95">
        <v>0.88809595230000005</v>
      </c>
      <c r="AL136" s="95">
        <v>1.0522964065</v>
      </c>
      <c r="AM136" s="95">
        <v>1.171264E-4</v>
      </c>
      <c r="AN136" s="95">
        <v>1.1936452021999999</v>
      </c>
      <c r="AO136" s="95">
        <v>1.0908384819000001</v>
      </c>
      <c r="AP136" s="95">
        <v>1.3061410028</v>
      </c>
      <c r="AQ136" s="95">
        <v>1.1415773000000001E-3</v>
      </c>
      <c r="AR136" s="95">
        <v>1.1631738317</v>
      </c>
      <c r="AS136" s="95">
        <v>1.0619258304000001</v>
      </c>
      <c r="AT136" s="95">
        <v>1.2740751981</v>
      </c>
      <c r="AU136" s="94" t="s">
        <v>28</v>
      </c>
      <c r="AV136" s="94" t="s">
        <v>28</v>
      </c>
      <c r="AW136" s="94" t="s">
        <v>28</v>
      </c>
      <c r="AX136" s="94" t="s">
        <v>231</v>
      </c>
      <c r="AY136" s="94" t="s">
        <v>232</v>
      </c>
      <c r="AZ136" s="94" t="s">
        <v>28</v>
      </c>
      <c r="BA136" s="94" t="s">
        <v>28</v>
      </c>
      <c r="BB136" s="94" t="s">
        <v>28</v>
      </c>
      <c r="BC136" s="106" t="s">
        <v>236</v>
      </c>
      <c r="BD136" s="107">
        <v>7861</v>
      </c>
      <c r="BE136" s="107">
        <v>9233</v>
      </c>
      <c r="BF136" s="107">
        <v>10341</v>
      </c>
    </row>
    <row r="137" spans="1:104" x14ac:dyDescent="0.3">
      <c r="A137" s="9"/>
      <c r="B137" t="s">
        <v>62</v>
      </c>
      <c r="C137" s="94">
        <v>5129</v>
      </c>
      <c r="D137" s="104">
        <v>47043</v>
      </c>
      <c r="E137" s="105">
        <v>0.1073795325</v>
      </c>
      <c r="F137" s="95">
        <v>9.8260001E-2</v>
      </c>
      <c r="G137" s="95">
        <v>0.1173454496</v>
      </c>
      <c r="H137" s="95">
        <v>8.8253301199999995E-2</v>
      </c>
      <c r="I137" s="97">
        <v>0.1090279106</v>
      </c>
      <c r="J137" s="95">
        <v>0.10608457189999999</v>
      </c>
      <c r="K137" s="95">
        <v>0.112052913</v>
      </c>
      <c r="L137" s="95">
        <v>1.0802503213000001</v>
      </c>
      <c r="M137" s="95">
        <v>0.98850679630000005</v>
      </c>
      <c r="N137" s="95">
        <v>1.1805085823999999</v>
      </c>
      <c r="O137" s="104">
        <v>5849</v>
      </c>
      <c r="P137" s="104">
        <v>49016</v>
      </c>
      <c r="Q137" s="105">
        <v>0.11673524120000001</v>
      </c>
      <c r="R137" s="95">
        <v>0.1069351451</v>
      </c>
      <c r="S137" s="95">
        <v>0.1274334694</v>
      </c>
      <c r="T137" s="95">
        <v>0.88418363879999995</v>
      </c>
      <c r="U137" s="97">
        <v>0.1193283826</v>
      </c>
      <c r="V137" s="95">
        <v>0.1163091403</v>
      </c>
      <c r="W137" s="95">
        <v>0.1224260007</v>
      </c>
      <c r="X137" s="95">
        <v>1.0065382478</v>
      </c>
      <c r="Y137" s="95">
        <v>0.92203787349999999</v>
      </c>
      <c r="Z137" s="95">
        <v>1.0987826785999999</v>
      </c>
      <c r="AA137" s="104">
        <v>6241</v>
      </c>
      <c r="AB137" s="104">
        <v>47364</v>
      </c>
      <c r="AC137" s="105">
        <v>0.131432733</v>
      </c>
      <c r="AD137" s="95">
        <v>0.120469985</v>
      </c>
      <c r="AE137" s="95">
        <v>0.1433930893</v>
      </c>
      <c r="AF137" s="95">
        <v>0.21515211549999999</v>
      </c>
      <c r="AG137" s="97">
        <v>0.13176674269999999</v>
      </c>
      <c r="AH137" s="95">
        <v>0.1285378724</v>
      </c>
      <c r="AI137" s="95">
        <v>0.13507672209999999</v>
      </c>
      <c r="AJ137" s="95">
        <v>0.94640903359999995</v>
      </c>
      <c r="AK137" s="95">
        <v>0.867469461</v>
      </c>
      <c r="AL137" s="95">
        <v>1.0325320937</v>
      </c>
      <c r="AM137" s="95">
        <v>1.3513845199999999E-2</v>
      </c>
      <c r="AN137" s="95">
        <v>1.1259044971000001</v>
      </c>
      <c r="AO137" s="95">
        <v>1.0247868937</v>
      </c>
      <c r="AP137" s="95">
        <v>1.2369995600999999</v>
      </c>
      <c r="AQ137" s="95">
        <v>8.4575655099999994E-2</v>
      </c>
      <c r="AR137" s="95">
        <v>1.0871274863</v>
      </c>
      <c r="AS137" s="95">
        <v>0.98867103580000004</v>
      </c>
      <c r="AT137" s="95">
        <v>1.1953886870999999</v>
      </c>
      <c r="AU137" s="94" t="s">
        <v>28</v>
      </c>
      <c r="AV137" s="94" t="s">
        <v>28</v>
      </c>
      <c r="AW137" s="94" t="s">
        <v>28</v>
      </c>
      <c r="AX137" s="94" t="s">
        <v>28</v>
      </c>
      <c r="AY137" s="94" t="s">
        <v>232</v>
      </c>
      <c r="AZ137" s="94" t="s">
        <v>28</v>
      </c>
      <c r="BA137" s="94" t="s">
        <v>28</v>
      </c>
      <c r="BB137" s="94" t="s">
        <v>28</v>
      </c>
      <c r="BC137" s="106" t="s">
        <v>275</v>
      </c>
      <c r="BD137" s="107">
        <v>5129</v>
      </c>
      <c r="BE137" s="107">
        <v>5849</v>
      </c>
      <c r="BF137" s="107">
        <v>6241</v>
      </c>
      <c r="CO137" s="4"/>
    </row>
    <row r="138" spans="1:104" x14ac:dyDescent="0.3">
      <c r="A138" s="9"/>
      <c r="B138" t="s">
        <v>168</v>
      </c>
      <c r="C138" s="94">
        <v>75818</v>
      </c>
      <c r="D138" s="104">
        <v>730989</v>
      </c>
      <c r="E138" s="105">
        <v>9.2919856499999995E-2</v>
      </c>
      <c r="F138" s="95">
        <v>8.7449647899999997E-2</v>
      </c>
      <c r="G138" s="95">
        <v>9.8732241299999995E-2</v>
      </c>
      <c r="H138" s="95">
        <v>2.93686589E-2</v>
      </c>
      <c r="I138" s="97">
        <v>0.103719755</v>
      </c>
      <c r="J138" s="95">
        <v>0.1029840924</v>
      </c>
      <c r="K138" s="95">
        <v>0.1044606728</v>
      </c>
      <c r="L138" s="95">
        <v>0.93478433500000002</v>
      </c>
      <c r="M138" s="95">
        <v>0.87975341330000001</v>
      </c>
      <c r="N138" s="95">
        <v>0.99325758760000005</v>
      </c>
      <c r="O138" s="104">
        <v>91558</v>
      </c>
      <c r="P138" s="104">
        <v>786632</v>
      </c>
      <c r="Q138" s="105">
        <v>0.10772203449999999</v>
      </c>
      <c r="R138" s="95">
        <v>0.1014448781</v>
      </c>
      <c r="S138" s="95">
        <v>0.1143876058</v>
      </c>
      <c r="T138" s="95">
        <v>1.5933897900000001E-2</v>
      </c>
      <c r="U138" s="97">
        <v>0.1163924173</v>
      </c>
      <c r="V138" s="95">
        <v>0.1156409348</v>
      </c>
      <c r="W138" s="95">
        <v>0.1171487832</v>
      </c>
      <c r="X138" s="95">
        <v>0.92882275120000002</v>
      </c>
      <c r="Y138" s="95">
        <v>0.87469858150000002</v>
      </c>
      <c r="Z138" s="95">
        <v>0.9862959899</v>
      </c>
      <c r="AA138" s="104">
        <v>112745</v>
      </c>
      <c r="AB138" s="104">
        <v>822766</v>
      </c>
      <c r="AC138" s="105">
        <v>0.13054088990000001</v>
      </c>
      <c r="AD138" s="95">
        <v>0.12302509590000001</v>
      </c>
      <c r="AE138" s="95">
        <v>0.13851583540000001</v>
      </c>
      <c r="AF138" s="95">
        <v>4.0795549799999997E-2</v>
      </c>
      <c r="AG138" s="97">
        <v>0.13703167120000001</v>
      </c>
      <c r="AH138" s="95">
        <v>0.13623412930000001</v>
      </c>
      <c r="AI138" s="95">
        <v>0.1378338821</v>
      </c>
      <c r="AJ138" s="95">
        <v>0.93998712969999998</v>
      </c>
      <c r="AK138" s="95">
        <v>0.88586807460000005</v>
      </c>
      <c r="AL138" s="95">
        <v>0.99741240180000001</v>
      </c>
      <c r="AM138" s="95">
        <v>4.4349260000000002E-45</v>
      </c>
      <c r="AN138" s="95">
        <v>1.2118308986999999</v>
      </c>
      <c r="AO138" s="95">
        <v>1.1798700764000001</v>
      </c>
      <c r="AP138" s="95">
        <v>1.2446574894</v>
      </c>
      <c r="AQ138" s="95">
        <v>3.0224469999999999E-26</v>
      </c>
      <c r="AR138" s="95">
        <v>1.1593004832</v>
      </c>
      <c r="AS138" s="95">
        <v>1.1280401034</v>
      </c>
      <c r="AT138" s="95">
        <v>1.1914271542999999</v>
      </c>
      <c r="AU138" s="94" t="s">
        <v>28</v>
      </c>
      <c r="AV138" s="94" t="s">
        <v>28</v>
      </c>
      <c r="AW138" s="94" t="s">
        <v>28</v>
      </c>
      <c r="AX138" s="94" t="s">
        <v>231</v>
      </c>
      <c r="AY138" s="94" t="s">
        <v>232</v>
      </c>
      <c r="AZ138" s="94" t="s">
        <v>28</v>
      </c>
      <c r="BA138" s="94" t="s">
        <v>28</v>
      </c>
      <c r="BB138" s="94" t="s">
        <v>28</v>
      </c>
      <c r="BC138" s="106" t="s">
        <v>236</v>
      </c>
      <c r="BD138" s="107">
        <v>75818</v>
      </c>
      <c r="BE138" s="107">
        <v>91558</v>
      </c>
      <c r="BF138" s="107">
        <v>112745</v>
      </c>
      <c r="BQ138" s="46"/>
      <c r="CZ138" s="4"/>
    </row>
    <row r="139" spans="1:104" s="3" customFormat="1" x14ac:dyDescent="0.3">
      <c r="A139" s="9" t="s">
        <v>241</v>
      </c>
      <c r="B139" s="3" t="s">
        <v>128</v>
      </c>
      <c r="C139" s="100">
        <v>1156</v>
      </c>
      <c r="D139" s="101">
        <v>6778</v>
      </c>
      <c r="E139" s="96">
        <v>0.2209508835</v>
      </c>
      <c r="F139" s="102">
        <v>0.19361406749999999</v>
      </c>
      <c r="G139" s="102">
        <v>0.25214744760000002</v>
      </c>
      <c r="H139" s="102">
        <v>4.1884780000000003E-33</v>
      </c>
      <c r="I139" s="103">
        <v>0.1705517852</v>
      </c>
      <c r="J139" s="102">
        <v>0.16099816650000001</v>
      </c>
      <c r="K139" s="102">
        <v>0.18067231489999999</v>
      </c>
      <c r="L139" s="102">
        <v>2.2427671259999999</v>
      </c>
      <c r="M139" s="102">
        <v>1.9652841331999999</v>
      </c>
      <c r="N139" s="102">
        <v>2.5594285815000002</v>
      </c>
      <c r="O139" s="101">
        <v>1534</v>
      </c>
      <c r="P139" s="101">
        <v>6299</v>
      </c>
      <c r="Q139" s="96">
        <v>0.29338602850000001</v>
      </c>
      <c r="R139" s="102">
        <v>0.25828266309999998</v>
      </c>
      <c r="S139" s="102">
        <v>0.33326031509999998</v>
      </c>
      <c r="T139" s="102">
        <v>1.655675E-46</v>
      </c>
      <c r="U139" s="103">
        <v>0.2435307192</v>
      </c>
      <c r="V139" s="102">
        <v>0.23164383650000001</v>
      </c>
      <c r="W139" s="102">
        <v>0.25602758129999997</v>
      </c>
      <c r="X139" s="102">
        <v>2.5371230831</v>
      </c>
      <c r="Y139" s="102">
        <v>2.2335586666</v>
      </c>
      <c r="Z139" s="102">
        <v>2.8819451375999998</v>
      </c>
      <c r="AA139" s="101">
        <v>1746</v>
      </c>
      <c r="AB139" s="101">
        <v>5786</v>
      </c>
      <c r="AC139" s="96">
        <v>0.33224812469999998</v>
      </c>
      <c r="AD139" s="102">
        <v>0.29295546750000001</v>
      </c>
      <c r="AE139" s="102">
        <v>0.37681091020000002</v>
      </c>
      <c r="AF139" s="102">
        <v>4.9897459999999999E-42</v>
      </c>
      <c r="AG139" s="103">
        <v>0.3017628759</v>
      </c>
      <c r="AH139" s="102">
        <v>0.28793529709999999</v>
      </c>
      <c r="AI139" s="102">
        <v>0.31625449950000001</v>
      </c>
      <c r="AJ139" s="102">
        <v>2.3924224914000001</v>
      </c>
      <c r="AK139" s="102">
        <v>2.1094874503000001</v>
      </c>
      <c r="AL139" s="102">
        <v>2.7133061997999999</v>
      </c>
      <c r="AM139" s="102">
        <v>8.5148422799999998E-2</v>
      </c>
      <c r="AN139" s="102">
        <v>1.1324606234000001</v>
      </c>
      <c r="AO139" s="102">
        <v>0.98292180539999996</v>
      </c>
      <c r="AP139" s="102">
        <v>1.3047498353</v>
      </c>
      <c r="AQ139" s="102">
        <v>1.459148E-4</v>
      </c>
      <c r="AR139" s="102">
        <v>1.3278336967</v>
      </c>
      <c r="AS139" s="102">
        <v>1.1470804241999999</v>
      </c>
      <c r="AT139" s="102">
        <v>1.5370694931</v>
      </c>
      <c r="AU139" s="100">
        <v>1</v>
      </c>
      <c r="AV139" s="100">
        <v>2</v>
      </c>
      <c r="AW139" s="100">
        <v>3</v>
      </c>
      <c r="AX139" s="100" t="s">
        <v>231</v>
      </c>
      <c r="AY139" s="100" t="s">
        <v>28</v>
      </c>
      <c r="AZ139" s="100" t="s">
        <v>28</v>
      </c>
      <c r="BA139" s="100" t="s">
        <v>28</v>
      </c>
      <c r="BB139" s="100" t="s">
        <v>28</v>
      </c>
      <c r="BC139" s="98" t="s">
        <v>233</v>
      </c>
      <c r="BD139" s="99">
        <v>1156</v>
      </c>
      <c r="BE139" s="99">
        <v>1534</v>
      </c>
      <c r="BF139" s="99">
        <v>1746</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G20" sqref="G20"/>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446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457</v>
      </c>
      <c r="BN6" s="6"/>
      <c r="BO6" s="6"/>
      <c r="BP6" s="6"/>
      <c r="BQ6" s="6"/>
      <c r="BR6" s="11"/>
      <c r="BS6" s="11"/>
      <c r="BT6" s="11"/>
      <c r="BU6" s="11"/>
    </row>
    <row r="7" spans="1:77" x14ac:dyDescent="0.3">
      <c r="A7" s="8" t="s">
        <v>37</v>
      </c>
      <c r="B7" s="94" t="s">
        <v>1</v>
      </c>
      <c r="C7" s="94" t="s">
        <v>2</v>
      </c>
      <c r="D7" s="108" t="s">
        <v>3</v>
      </c>
      <c r="E7" s="95" t="s">
        <v>4</v>
      </c>
      <c r="F7" s="95" t="s">
        <v>5</v>
      </c>
      <c r="G7" s="95" t="s">
        <v>6</v>
      </c>
      <c r="H7" s="97" t="s">
        <v>7</v>
      </c>
      <c r="I7" s="95" t="s">
        <v>155</v>
      </c>
      <c r="J7" s="95" t="s">
        <v>156</v>
      </c>
      <c r="K7" s="95" t="s">
        <v>8</v>
      </c>
      <c r="L7" s="95" t="s">
        <v>9</v>
      </c>
      <c r="M7" s="95" t="s">
        <v>10</v>
      </c>
      <c r="N7" s="95" t="s">
        <v>251</v>
      </c>
      <c r="O7" s="94" t="s">
        <v>252</v>
      </c>
      <c r="P7" s="94" t="s">
        <v>253</v>
      </c>
      <c r="Q7" s="94" t="s">
        <v>254</v>
      </c>
      <c r="R7" s="94" t="s">
        <v>255</v>
      </c>
      <c r="S7" s="94" t="s">
        <v>11</v>
      </c>
      <c r="T7" s="94" t="s">
        <v>12</v>
      </c>
      <c r="U7" s="108" t="s">
        <v>13</v>
      </c>
      <c r="V7" s="94" t="s">
        <v>14</v>
      </c>
      <c r="W7" s="94" t="s">
        <v>15</v>
      </c>
      <c r="X7" s="94" t="s">
        <v>16</v>
      </c>
      <c r="Y7" s="97" t="s">
        <v>17</v>
      </c>
      <c r="Z7" s="94" t="s">
        <v>157</v>
      </c>
      <c r="AA7" s="94" t="s">
        <v>158</v>
      </c>
      <c r="AB7" s="94" t="s">
        <v>18</v>
      </c>
      <c r="AC7" s="94" t="s">
        <v>19</v>
      </c>
      <c r="AD7" s="94" t="s">
        <v>20</v>
      </c>
      <c r="AE7" s="94" t="s">
        <v>256</v>
      </c>
      <c r="AF7" s="94" t="s">
        <v>257</v>
      </c>
      <c r="AG7" s="94" t="s">
        <v>258</v>
      </c>
      <c r="AH7" s="94" t="s">
        <v>259</v>
      </c>
      <c r="AI7" s="94" t="s">
        <v>260</v>
      </c>
      <c r="AJ7" s="94" t="s">
        <v>211</v>
      </c>
      <c r="AK7" s="94" t="s">
        <v>212</v>
      </c>
      <c r="AL7" s="108" t="s">
        <v>213</v>
      </c>
      <c r="AM7" s="94" t="s">
        <v>214</v>
      </c>
      <c r="AN7" s="94" t="s">
        <v>215</v>
      </c>
      <c r="AO7" s="94" t="s">
        <v>216</v>
      </c>
      <c r="AP7" s="97" t="s">
        <v>217</v>
      </c>
      <c r="AQ7" s="94" t="s">
        <v>218</v>
      </c>
      <c r="AR7" s="94" t="s">
        <v>219</v>
      </c>
      <c r="AS7" s="94" t="s">
        <v>220</v>
      </c>
      <c r="AT7" s="94" t="s">
        <v>221</v>
      </c>
      <c r="AU7" s="94" t="s">
        <v>222</v>
      </c>
      <c r="AV7" s="94" t="s">
        <v>261</v>
      </c>
      <c r="AW7" s="94" t="s">
        <v>262</v>
      </c>
      <c r="AX7" s="94" t="s">
        <v>263</v>
      </c>
      <c r="AY7" s="94" t="s">
        <v>264</v>
      </c>
      <c r="AZ7" s="94" t="s">
        <v>265</v>
      </c>
      <c r="BA7" s="94" t="s">
        <v>266</v>
      </c>
      <c r="BB7" s="94" t="s">
        <v>223</v>
      </c>
      <c r="BC7" s="94" t="s">
        <v>224</v>
      </c>
      <c r="BD7" s="94" t="s">
        <v>225</v>
      </c>
      <c r="BE7" s="94" t="s">
        <v>226</v>
      </c>
      <c r="BF7" s="94" t="s">
        <v>267</v>
      </c>
      <c r="BG7" s="94" t="s">
        <v>21</v>
      </c>
      <c r="BH7" s="94" t="s">
        <v>22</v>
      </c>
      <c r="BI7" s="94" t="s">
        <v>23</v>
      </c>
      <c r="BJ7" s="94" t="s">
        <v>24</v>
      </c>
      <c r="BK7" s="94" t="s">
        <v>159</v>
      </c>
      <c r="BL7" s="94" t="s">
        <v>160</v>
      </c>
      <c r="BM7" s="94" t="s">
        <v>227</v>
      </c>
      <c r="BN7" s="94" t="s">
        <v>268</v>
      </c>
      <c r="BO7" s="94" t="s">
        <v>269</v>
      </c>
      <c r="BP7" s="94" t="s">
        <v>270</v>
      </c>
      <c r="BQ7" s="94" t="s">
        <v>161</v>
      </c>
      <c r="BR7" s="95" t="s">
        <v>228</v>
      </c>
      <c r="BS7" s="95" t="s">
        <v>25</v>
      </c>
      <c r="BT7" s="95" t="s">
        <v>26</v>
      </c>
      <c r="BU7" s="95" t="s">
        <v>229</v>
      </c>
      <c r="BV7" s="98" t="s">
        <v>27</v>
      </c>
      <c r="BW7" s="99" t="s">
        <v>131</v>
      </c>
      <c r="BX7" s="99" t="s">
        <v>132</v>
      </c>
      <c r="BY7" s="99" t="s">
        <v>230</v>
      </c>
    </row>
    <row r="8" spans="1:77" x14ac:dyDescent="0.3">
      <c r="A8" t="s">
        <v>38</v>
      </c>
      <c r="B8" s="94">
        <v>3352</v>
      </c>
      <c r="C8" s="94">
        <v>13110</v>
      </c>
      <c r="D8" s="108">
        <v>0.21392418930000001</v>
      </c>
      <c r="E8" s="95">
        <v>0.19192081389999999</v>
      </c>
      <c r="F8" s="95">
        <v>0.23845021189999999</v>
      </c>
      <c r="G8" s="95">
        <v>2.3807460000000002E-44</v>
      </c>
      <c r="H8" s="97">
        <v>0.25568268500000002</v>
      </c>
      <c r="I8" s="95">
        <v>0.24717194980000001</v>
      </c>
      <c r="J8" s="95">
        <v>0.26448646549999999</v>
      </c>
      <c r="K8" s="95">
        <v>2.1676050300999998</v>
      </c>
      <c r="L8" s="95">
        <v>1.9446539594000001</v>
      </c>
      <c r="M8" s="95">
        <v>2.416117039</v>
      </c>
      <c r="N8" s="95" t="s">
        <v>28</v>
      </c>
      <c r="O8" s="94" t="s">
        <v>28</v>
      </c>
      <c r="P8" s="94" t="s">
        <v>28</v>
      </c>
      <c r="Q8" s="94" t="s">
        <v>28</v>
      </c>
      <c r="R8" s="94" t="s">
        <v>28</v>
      </c>
      <c r="S8" s="94">
        <v>3359</v>
      </c>
      <c r="T8" s="94">
        <v>10529</v>
      </c>
      <c r="U8" s="108">
        <v>0.29097918010000001</v>
      </c>
      <c r="V8" s="95">
        <v>0.26099857250000003</v>
      </c>
      <c r="W8" s="95">
        <v>0.32440362579999998</v>
      </c>
      <c r="X8" s="95">
        <v>3.9689700000000003E-62</v>
      </c>
      <c r="Y8" s="97">
        <v>0.31902364900000002</v>
      </c>
      <c r="Z8" s="95">
        <v>0.30841541090000002</v>
      </c>
      <c r="AA8" s="95">
        <v>0.3299967674</v>
      </c>
      <c r="AB8" s="95">
        <v>2.5163860576000001</v>
      </c>
      <c r="AC8" s="95">
        <v>2.2571139582000002</v>
      </c>
      <c r="AD8" s="95">
        <v>2.8054404466</v>
      </c>
      <c r="AE8" s="94" t="s">
        <v>28</v>
      </c>
      <c r="AF8" s="94" t="s">
        <v>28</v>
      </c>
      <c r="AG8" s="94" t="s">
        <v>28</v>
      </c>
      <c r="AH8" s="94" t="s">
        <v>28</v>
      </c>
      <c r="AI8" s="94" t="s">
        <v>28</v>
      </c>
      <c r="AJ8" s="94">
        <v>3873</v>
      </c>
      <c r="AK8" s="94">
        <v>10124</v>
      </c>
      <c r="AL8" s="108">
        <v>0.33138329859999999</v>
      </c>
      <c r="AM8" s="95">
        <v>0.29783602460000003</v>
      </c>
      <c r="AN8" s="95">
        <v>0.36870922760000002</v>
      </c>
      <c r="AO8" s="95">
        <v>2.0490439999999999E-57</v>
      </c>
      <c r="AP8" s="97">
        <v>0.38255630190000001</v>
      </c>
      <c r="AQ8" s="95">
        <v>0.37069591460000001</v>
      </c>
      <c r="AR8" s="95">
        <v>0.3947961613</v>
      </c>
      <c r="AS8" s="95">
        <v>2.3861951288999999</v>
      </c>
      <c r="AT8" s="95">
        <v>2.1446309278000002</v>
      </c>
      <c r="AU8" s="95">
        <v>2.6549683301</v>
      </c>
      <c r="AV8" s="94" t="s">
        <v>28</v>
      </c>
      <c r="AW8" s="94" t="s">
        <v>28</v>
      </c>
      <c r="AX8" s="94" t="s">
        <v>28</v>
      </c>
      <c r="AY8" s="94" t="s">
        <v>28</v>
      </c>
      <c r="AZ8" s="94" t="s">
        <v>28</v>
      </c>
      <c r="BA8" s="94" t="s">
        <v>28</v>
      </c>
      <c r="BB8" s="94" t="s">
        <v>28</v>
      </c>
      <c r="BC8" s="94" t="s">
        <v>28</v>
      </c>
      <c r="BD8" s="94" t="s">
        <v>28</v>
      </c>
      <c r="BE8" s="94" t="s">
        <v>28</v>
      </c>
      <c r="BF8" s="94" t="s">
        <v>28</v>
      </c>
      <c r="BG8" s="94" t="s">
        <v>28</v>
      </c>
      <c r="BH8" s="94" t="s">
        <v>28</v>
      </c>
      <c r="BI8" s="94" t="s">
        <v>28</v>
      </c>
      <c r="BJ8" s="94" t="s">
        <v>28</v>
      </c>
      <c r="BK8" s="94">
        <v>1</v>
      </c>
      <c r="BL8" s="94">
        <v>2</v>
      </c>
      <c r="BM8" s="94">
        <v>3</v>
      </c>
      <c r="BN8" s="94" t="s">
        <v>28</v>
      </c>
      <c r="BO8" s="94" t="s">
        <v>28</v>
      </c>
      <c r="BP8" s="94" t="s">
        <v>28</v>
      </c>
      <c r="BQ8" s="94" t="s">
        <v>28</v>
      </c>
      <c r="BR8" s="95" t="s">
        <v>28</v>
      </c>
      <c r="BS8" s="95" t="s">
        <v>28</v>
      </c>
      <c r="BT8" s="95" t="s">
        <v>28</v>
      </c>
      <c r="BU8" s="95" t="s">
        <v>28</v>
      </c>
      <c r="BV8" s="106" t="s">
        <v>271</v>
      </c>
      <c r="BW8" s="107">
        <v>3352</v>
      </c>
      <c r="BX8" s="107">
        <v>3359</v>
      </c>
      <c r="BY8" s="107">
        <v>3873</v>
      </c>
    </row>
    <row r="9" spans="1:77" x14ac:dyDescent="0.3">
      <c r="A9" t="s">
        <v>39</v>
      </c>
      <c r="B9" s="94">
        <v>8671</v>
      </c>
      <c r="C9" s="94">
        <v>98242</v>
      </c>
      <c r="D9" s="108">
        <v>8.9397128300000003E-2</v>
      </c>
      <c r="E9" s="95">
        <v>8.0665640900000002E-2</v>
      </c>
      <c r="F9" s="95">
        <v>9.9073737600000003E-2</v>
      </c>
      <c r="G9" s="95">
        <v>5.9261788099999997E-2</v>
      </c>
      <c r="H9" s="97">
        <v>8.8261639599999997E-2</v>
      </c>
      <c r="I9" s="95">
        <v>8.6423311799999999E-2</v>
      </c>
      <c r="J9" s="95">
        <v>9.0139070900000007E-2</v>
      </c>
      <c r="K9" s="95">
        <v>0.90582400029999999</v>
      </c>
      <c r="L9" s="95">
        <v>0.81735146270000003</v>
      </c>
      <c r="M9" s="95">
        <v>1.0038730669</v>
      </c>
      <c r="N9" s="95" t="s">
        <v>40</v>
      </c>
      <c r="O9" s="95">
        <v>0.97528678459999996</v>
      </c>
      <c r="P9" s="95">
        <v>0.90002451319999999</v>
      </c>
      <c r="Q9" s="95">
        <v>1.0568426729</v>
      </c>
      <c r="R9" s="102">
        <v>0.54139388079999995</v>
      </c>
      <c r="S9" s="94">
        <v>11015</v>
      </c>
      <c r="T9" s="94">
        <v>102692</v>
      </c>
      <c r="U9" s="108">
        <v>0.10948259589999999</v>
      </c>
      <c r="V9" s="95">
        <v>9.8917128699999995E-2</v>
      </c>
      <c r="W9" s="95">
        <v>0.1211765744</v>
      </c>
      <c r="X9" s="95">
        <v>0.29110324539999999</v>
      </c>
      <c r="Y9" s="97">
        <v>0.1072624937</v>
      </c>
      <c r="Z9" s="95">
        <v>0.1052779765</v>
      </c>
      <c r="AA9" s="95">
        <v>0.10928441949999999</v>
      </c>
      <c r="AB9" s="95">
        <v>0.94680477750000003</v>
      </c>
      <c r="AC9" s="95">
        <v>0.85543468590000005</v>
      </c>
      <c r="AD9" s="95">
        <v>1.0479342274000001</v>
      </c>
      <c r="AE9" s="94" t="s">
        <v>46</v>
      </c>
      <c r="AF9" s="95">
        <v>0.96801245879999998</v>
      </c>
      <c r="AG9" s="95">
        <v>0.89418340519999995</v>
      </c>
      <c r="AH9" s="95">
        <v>1.0479372744</v>
      </c>
      <c r="AI9" s="102">
        <v>0.42187409660000003</v>
      </c>
      <c r="AJ9" s="94">
        <v>15365</v>
      </c>
      <c r="AK9" s="94">
        <v>109352</v>
      </c>
      <c r="AL9" s="108">
        <v>0.13343535989999999</v>
      </c>
      <c r="AM9" s="95">
        <v>0.12076564049999999</v>
      </c>
      <c r="AN9" s="95">
        <v>0.14743428019999999</v>
      </c>
      <c r="AO9" s="95">
        <v>0.43244591319999998</v>
      </c>
      <c r="AP9" s="97">
        <v>0.1405095472</v>
      </c>
      <c r="AQ9" s="95">
        <v>0.1383053082</v>
      </c>
      <c r="AR9" s="95">
        <v>0.14274891610000001</v>
      </c>
      <c r="AS9" s="95">
        <v>0.96082936949999997</v>
      </c>
      <c r="AT9" s="95">
        <v>0.86959839029999997</v>
      </c>
      <c r="AU9" s="95">
        <v>1.061631539</v>
      </c>
      <c r="AV9" s="94" t="s">
        <v>246</v>
      </c>
      <c r="AW9" s="95">
        <v>1.0269480825999999</v>
      </c>
      <c r="AX9" s="95">
        <v>0.95033434309999998</v>
      </c>
      <c r="AY9" s="95">
        <v>1.1097382432</v>
      </c>
      <c r="AZ9" s="102">
        <v>0.50145147290000003</v>
      </c>
      <c r="BA9" s="95" t="s">
        <v>247</v>
      </c>
      <c r="BB9" s="95">
        <v>0.2962515349</v>
      </c>
      <c r="BC9" s="95">
        <v>1.1939953193999999</v>
      </c>
      <c r="BD9" s="95">
        <v>0.85607327879999995</v>
      </c>
      <c r="BE9" s="95">
        <v>1.6653069988</v>
      </c>
      <c r="BF9" s="94" t="s">
        <v>244</v>
      </c>
      <c r="BG9" s="95">
        <v>0.89656379460000002</v>
      </c>
      <c r="BH9" s="95">
        <v>0.97779052020000001</v>
      </c>
      <c r="BI9" s="95">
        <v>0.69693022999999998</v>
      </c>
      <c r="BJ9" s="95">
        <v>1.3718364625999999</v>
      </c>
      <c r="BK9" s="94" t="s">
        <v>28</v>
      </c>
      <c r="BL9" s="94" t="s">
        <v>28</v>
      </c>
      <c r="BM9" s="94" t="s">
        <v>28</v>
      </c>
      <c r="BN9" s="94" t="s">
        <v>28</v>
      </c>
      <c r="BO9" s="94" t="s">
        <v>28</v>
      </c>
      <c r="BP9" s="94" t="s">
        <v>28</v>
      </c>
      <c r="BQ9" s="94" t="s">
        <v>28</v>
      </c>
      <c r="BR9" s="95" t="s">
        <v>28</v>
      </c>
      <c r="BS9" s="95" t="s">
        <v>28</v>
      </c>
      <c r="BT9" s="95" t="s">
        <v>28</v>
      </c>
      <c r="BU9" s="95" t="s">
        <v>28</v>
      </c>
      <c r="BV9" s="106" t="s">
        <v>28</v>
      </c>
      <c r="BW9" s="107">
        <v>8671</v>
      </c>
      <c r="BX9" s="107">
        <v>11015</v>
      </c>
      <c r="BY9" s="107">
        <v>15365</v>
      </c>
    </row>
    <row r="10" spans="1:77" x14ac:dyDescent="0.3">
      <c r="A10" t="s">
        <v>31</v>
      </c>
      <c r="B10" s="94">
        <v>10603</v>
      </c>
      <c r="C10" s="94">
        <v>98230</v>
      </c>
      <c r="D10" s="108">
        <v>9.95368269E-2</v>
      </c>
      <c r="E10" s="95">
        <v>8.9858671200000004E-2</v>
      </c>
      <c r="F10" s="95">
        <v>0.1102573605</v>
      </c>
      <c r="G10" s="95">
        <v>0.87018666109999998</v>
      </c>
      <c r="H10" s="97">
        <v>0.1079405477</v>
      </c>
      <c r="I10" s="95">
        <v>0.10590542</v>
      </c>
      <c r="J10" s="95">
        <v>0.1100147834</v>
      </c>
      <c r="K10" s="95">
        <v>1.0085653585000001</v>
      </c>
      <c r="L10" s="95">
        <v>0.91050062320000003</v>
      </c>
      <c r="M10" s="95">
        <v>1.1171920769999999</v>
      </c>
      <c r="N10" s="95" t="s">
        <v>28</v>
      </c>
      <c r="O10" s="95" t="s">
        <v>28</v>
      </c>
      <c r="P10" s="95" t="s">
        <v>28</v>
      </c>
      <c r="Q10" s="95" t="s">
        <v>28</v>
      </c>
      <c r="R10" s="102" t="s">
        <v>28</v>
      </c>
      <c r="S10" s="94">
        <v>13444</v>
      </c>
      <c r="T10" s="94">
        <v>109012</v>
      </c>
      <c r="U10" s="108">
        <v>0.1186994779</v>
      </c>
      <c r="V10" s="95">
        <v>0.1072942658</v>
      </c>
      <c r="W10" s="95">
        <v>0.1313170461</v>
      </c>
      <c r="X10" s="95">
        <v>0.61167356900000003</v>
      </c>
      <c r="Y10" s="97">
        <v>0.12332587239999999</v>
      </c>
      <c r="Z10" s="95">
        <v>0.1212587195</v>
      </c>
      <c r="AA10" s="95">
        <v>0.12542826500000001</v>
      </c>
      <c r="AB10" s="95">
        <v>1.0265123132</v>
      </c>
      <c r="AC10" s="95">
        <v>0.92788011329999998</v>
      </c>
      <c r="AD10" s="95">
        <v>1.1356289611999999</v>
      </c>
      <c r="AE10" s="94" t="s">
        <v>28</v>
      </c>
      <c r="AF10" s="95" t="s">
        <v>28</v>
      </c>
      <c r="AG10" s="95" t="s">
        <v>28</v>
      </c>
      <c r="AH10" s="95" t="s">
        <v>28</v>
      </c>
      <c r="AI10" s="102" t="s">
        <v>28</v>
      </c>
      <c r="AJ10" s="94">
        <v>13666</v>
      </c>
      <c r="AK10" s="94">
        <v>106958</v>
      </c>
      <c r="AL10" s="108">
        <v>0.13116799409999999</v>
      </c>
      <c r="AM10" s="95">
        <v>0.11862259479999999</v>
      </c>
      <c r="AN10" s="95">
        <v>0.1450401815</v>
      </c>
      <c r="AO10" s="95">
        <v>0.26564237429999998</v>
      </c>
      <c r="AP10" s="97">
        <v>0.12776977880000001</v>
      </c>
      <c r="AQ10" s="95">
        <v>0.1256454588</v>
      </c>
      <c r="AR10" s="95">
        <v>0.1299300152</v>
      </c>
      <c r="AS10" s="95">
        <v>0.94450272530000001</v>
      </c>
      <c r="AT10" s="95">
        <v>0.85416693939999999</v>
      </c>
      <c r="AU10" s="95">
        <v>1.0443923278</v>
      </c>
      <c r="AV10" s="94" t="s">
        <v>28</v>
      </c>
      <c r="AW10" s="95" t="s">
        <v>28</v>
      </c>
      <c r="AX10" s="95" t="s">
        <v>28</v>
      </c>
      <c r="AY10" s="95" t="s">
        <v>28</v>
      </c>
      <c r="AZ10" s="102" t="s">
        <v>28</v>
      </c>
      <c r="BA10" s="95" t="s">
        <v>28</v>
      </c>
      <c r="BB10" s="95" t="s">
        <v>28</v>
      </c>
      <c r="BC10" s="95" t="s">
        <v>28</v>
      </c>
      <c r="BD10" s="95" t="s">
        <v>28</v>
      </c>
      <c r="BE10" s="95" t="s">
        <v>28</v>
      </c>
      <c r="BF10" s="94" t="s">
        <v>28</v>
      </c>
      <c r="BG10" s="95" t="s">
        <v>28</v>
      </c>
      <c r="BH10" s="95" t="s">
        <v>28</v>
      </c>
      <c r="BI10" s="95" t="s">
        <v>28</v>
      </c>
      <c r="BJ10" s="95" t="s">
        <v>28</v>
      </c>
      <c r="BK10" s="94" t="s">
        <v>28</v>
      </c>
      <c r="BL10" s="94" t="s">
        <v>28</v>
      </c>
      <c r="BM10" s="94" t="s">
        <v>28</v>
      </c>
      <c r="BN10" s="94" t="s">
        <v>28</v>
      </c>
      <c r="BO10" s="94" t="s">
        <v>28</v>
      </c>
      <c r="BP10" s="94" t="s">
        <v>28</v>
      </c>
      <c r="BQ10" s="94" t="s">
        <v>28</v>
      </c>
      <c r="BR10" s="95" t="s">
        <v>28</v>
      </c>
      <c r="BS10" s="95" t="s">
        <v>28</v>
      </c>
      <c r="BT10" s="95" t="s">
        <v>28</v>
      </c>
      <c r="BU10" s="95" t="s">
        <v>28</v>
      </c>
      <c r="BV10" s="106" t="s">
        <v>28</v>
      </c>
      <c r="BW10" s="107">
        <v>10603</v>
      </c>
      <c r="BX10" s="107">
        <v>13444</v>
      </c>
      <c r="BY10" s="107">
        <v>13666</v>
      </c>
    </row>
    <row r="11" spans="1:77" x14ac:dyDescent="0.3">
      <c r="A11" t="s">
        <v>32</v>
      </c>
      <c r="B11" s="94">
        <v>10887</v>
      </c>
      <c r="C11" s="94">
        <v>98727</v>
      </c>
      <c r="D11" s="108">
        <v>9.5653455999999998E-2</v>
      </c>
      <c r="E11" s="95">
        <v>8.6347575999999995E-2</v>
      </c>
      <c r="F11" s="95">
        <v>0.10596225250000001</v>
      </c>
      <c r="G11" s="95">
        <v>0.54934322790000001</v>
      </c>
      <c r="H11" s="97">
        <v>0.1102737853</v>
      </c>
      <c r="I11" s="95">
        <v>0.10822170809999999</v>
      </c>
      <c r="J11" s="95">
        <v>0.1123647736</v>
      </c>
      <c r="K11" s="95">
        <v>0.96921677309999998</v>
      </c>
      <c r="L11" s="95">
        <v>0.87492415270000001</v>
      </c>
      <c r="M11" s="95">
        <v>1.0736715295000001</v>
      </c>
      <c r="N11" s="95" t="s">
        <v>28</v>
      </c>
      <c r="O11" s="95" t="s">
        <v>28</v>
      </c>
      <c r="P11" s="95" t="s">
        <v>28</v>
      </c>
      <c r="Q11" s="95" t="s">
        <v>28</v>
      </c>
      <c r="R11" s="102" t="s">
        <v>28</v>
      </c>
      <c r="S11" s="94">
        <v>13193</v>
      </c>
      <c r="T11" s="94">
        <v>104483</v>
      </c>
      <c r="U11" s="108">
        <v>0.1149715801</v>
      </c>
      <c r="V11" s="95">
        <v>0.1039335607</v>
      </c>
      <c r="W11" s="95">
        <v>0.12718186640000001</v>
      </c>
      <c r="X11" s="95">
        <v>0.91120417819999999</v>
      </c>
      <c r="Y11" s="97">
        <v>0.1262693453</v>
      </c>
      <c r="Z11" s="95">
        <v>0.1241329867</v>
      </c>
      <c r="AA11" s="95">
        <v>0.12844247110000001</v>
      </c>
      <c r="AB11" s="95">
        <v>0.99427347690000001</v>
      </c>
      <c r="AC11" s="95">
        <v>0.89881675679999995</v>
      </c>
      <c r="AD11" s="95">
        <v>1.0998679535</v>
      </c>
      <c r="AE11" s="94" t="s">
        <v>28</v>
      </c>
      <c r="AF11" s="95" t="s">
        <v>28</v>
      </c>
      <c r="AG11" s="95" t="s">
        <v>28</v>
      </c>
      <c r="AH11" s="95" t="s">
        <v>28</v>
      </c>
      <c r="AI11" s="102" t="s">
        <v>28</v>
      </c>
      <c r="AJ11" s="94">
        <v>15768</v>
      </c>
      <c r="AK11" s="94">
        <v>107698</v>
      </c>
      <c r="AL11" s="108">
        <v>0.145689497</v>
      </c>
      <c r="AM11" s="95">
        <v>0.13180932819999999</v>
      </c>
      <c r="AN11" s="95">
        <v>0.1610313156</v>
      </c>
      <c r="AO11" s="95">
        <v>0.3483854945</v>
      </c>
      <c r="AP11" s="97">
        <v>0.1464094041</v>
      </c>
      <c r="AQ11" s="95">
        <v>0.14414192209999999</v>
      </c>
      <c r="AR11" s="95">
        <v>0.14871255550000001</v>
      </c>
      <c r="AS11" s="95">
        <v>1.0490678604000001</v>
      </c>
      <c r="AT11" s="95">
        <v>0.94912078609999995</v>
      </c>
      <c r="AU11" s="95">
        <v>1.1595398519</v>
      </c>
      <c r="AV11" s="94" t="s">
        <v>28</v>
      </c>
      <c r="AW11" s="95" t="s">
        <v>28</v>
      </c>
      <c r="AX11" s="95" t="s">
        <v>28</v>
      </c>
      <c r="AY11" s="95" t="s">
        <v>28</v>
      </c>
      <c r="AZ11" s="102" t="s">
        <v>28</v>
      </c>
      <c r="BA11" s="95" t="s">
        <v>28</v>
      </c>
      <c r="BB11" s="95" t="s">
        <v>28</v>
      </c>
      <c r="BC11" s="95" t="s">
        <v>28</v>
      </c>
      <c r="BD11" s="95" t="s">
        <v>28</v>
      </c>
      <c r="BE11" s="95" t="s">
        <v>28</v>
      </c>
      <c r="BF11" s="94" t="s">
        <v>28</v>
      </c>
      <c r="BG11" s="95" t="s">
        <v>28</v>
      </c>
      <c r="BH11" s="95" t="s">
        <v>28</v>
      </c>
      <c r="BI11" s="95" t="s">
        <v>28</v>
      </c>
      <c r="BJ11" s="95" t="s">
        <v>28</v>
      </c>
      <c r="BK11" s="94" t="s">
        <v>28</v>
      </c>
      <c r="BL11" s="94" t="s">
        <v>28</v>
      </c>
      <c r="BM11" s="94" t="s">
        <v>28</v>
      </c>
      <c r="BN11" s="94" t="s">
        <v>28</v>
      </c>
      <c r="BO11" s="94" t="s">
        <v>28</v>
      </c>
      <c r="BP11" s="94" t="s">
        <v>28</v>
      </c>
      <c r="BQ11" s="94" t="s">
        <v>28</v>
      </c>
      <c r="BR11" s="95" t="s">
        <v>28</v>
      </c>
      <c r="BS11" s="95" t="s">
        <v>28</v>
      </c>
      <c r="BT11" s="95" t="s">
        <v>28</v>
      </c>
      <c r="BU11" s="95" t="s">
        <v>28</v>
      </c>
      <c r="BV11" s="106" t="s">
        <v>28</v>
      </c>
      <c r="BW11" s="107">
        <v>10887</v>
      </c>
      <c r="BX11" s="107">
        <v>13193</v>
      </c>
      <c r="BY11" s="107">
        <v>15768</v>
      </c>
    </row>
    <row r="12" spans="1:77" x14ac:dyDescent="0.3">
      <c r="A12" t="s">
        <v>33</v>
      </c>
      <c r="B12" s="94">
        <v>9511</v>
      </c>
      <c r="C12" s="94">
        <v>99205</v>
      </c>
      <c r="D12" s="108">
        <v>9.1991666E-2</v>
      </c>
      <c r="E12" s="95">
        <v>8.2973452500000003E-2</v>
      </c>
      <c r="F12" s="95">
        <v>0.10199005060000001</v>
      </c>
      <c r="G12" s="95">
        <v>0.1817323186</v>
      </c>
      <c r="H12" s="97">
        <v>9.5872183900000005E-2</v>
      </c>
      <c r="I12" s="95">
        <v>9.3964655999999994E-2</v>
      </c>
      <c r="J12" s="95">
        <v>9.7818435400000001E-2</v>
      </c>
      <c r="K12" s="95">
        <v>0.93211337500000002</v>
      </c>
      <c r="L12" s="95">
        <v>0.84073556019999995</v>
      </c>
      <c r="M12" s="95">
        <v>1.0334228560000001</v>
      </c>
      <c r="N12" s="95" t="s">
        <v>28</v>
      </c>
      <c r="O12" s="95" t="s">
        <v>28</v>
      </c>
      <c r="P12" s="95" t="s">
        <v>28</v>
      </c>
      <c r="Q12" s="95" t="s">
        <v>28</v>
      </c>
      <c r="R12" s="102" t="s">
        <v>28</v>
      </c>
      <c r="S12" s="94">
        <v>11951</v>
      </c>
      <c r="T12" s="94">
        <v>104003</v>
      </c>
      <c r="U12" s="108">
        <v>0.1101672045</v>
      </c>
      <c r="V12" s="95">
        <v>9.9491315999999996E-2</v>
      </c>
      <c r="W12" s="95">
        <v>0.1219886664</v>
      </c>
      <c r="X12" s="95">
        <v>0.35173833739999999</v>
      </c>
      <c r="Y12" s="97">
        <v>0.1149101468</v>
      </c>
      <c r="Z12" s="95">
        <v>0.1128683289</v>
      </c>
      <c r="AA12" s="95">
        <v>0.1169889018</v>
      </c>
      <c r="AB12" s="95">
        <v>0.95272526840000005</v>
      </c>
      <c r="AC12" s="95">
        <v>0.86040025379999996</v>
      </c>
      <c r="AD12" s="95">
        <v>1.0549571936</v>
      </c>
      <c r="AE12" s="94" t="s">
        <v>28</v>
      </c>
      <c r="AF12" s="95" t="s">
        <v>28</v>
      </c>
      <c r="AG12" s="95" t="s">
        <v>28</v>
      </c>
      <c r="AH12" s="95" t="s">
        <v>28</v>
      </c>
      <c r="AI12" s="102" t="s">
        <v>28</v>
      </c>
      <c r="AJ12" s="94">
        <v>15294</v>
      </c>
      <c r="AK12" s="94">
        <v>113611</v>
      </c>
      <c r="AL12" s="108">
        <v>0.1329746369</v>
      </c>
      <c r="AM12" s="95">
        <v>0.12029718759999999</v>
      </c>
      <c r="AN12" s="95">
        <v>0.1469880918</v>
      </c>
      <c r="AO12" s="95">
        <v>0.3957028038</v>
      </c>
      <c r="AP12" s="97">
        <v>0.13461724659999999</v>
      </c>
      <c r="AQ12" s="95">
        <v>0.13250058540000001</v>
      </c>
      <c r="AR12" s="95">
        <v>0.13676772079999999</v>
      </c>
      <c r="AS12" s="95">
        <v>0.95751183660000005</v>
      </c>
      <c r="AT12" s="95">
        <v>0.866225197</v>
      </c>
      <c r="AU12" s="95">
        <v>1.0584186657000001</v>
      </c>
      <c r="AV12" s="94" t="s">
        <v>28</v>
      </c>
      <c r="AW12" s="95" t="s">
        <v>28</v>
      </c>
      <c r="AX12" s="95" t="s">
        <v>28</v>
      </c>
      <c r="AY12" s="95" t="s">
        <v>28</v>
      </c>
      <c r="AZ12" s="102" t="s">
        <v>28</v>
      </c>
      <c r="BA12" s="95" t="s">
        <v>28</v>
      </c>
      <c r="BB12" s="95" t="s">
        <v>28</v>
      </c>
      <c r="BC12" s="95" t="s">
        <v>28</v>
      </c>
      <c r="BD12" s="95" t="s">
        <v>28</v>
      </c>
      <c r="BE12" s="95" t="s">
        <v>28</v>
      </c>
      <c r="BF12" s="94" t="s">
        <v>28</v>
      </c>
      <c r="BG12" s="95" t="s">
        <v>28</v>
      </c>
      <c r="BH12" s="95" t="s">
        <v>28</v>
      </c>
      <c r="BI12" s="95" t="s">
        <v>28</v>
      </c>
      <c r="BJ12" s="95" t="s">
        <v>28</v>
      </c>
      <c r="BK12" s="94" t="s">
        <v>28</v>
      </c>
      <c r="BL12" s="94" t="s">
        <v>28</v>
      </c>
      <c r="BM12" s="94" t="s">
        <v>28</v>
      </c>
      <c r="BN12" s="94" t="s">
        <v>28</v>
      </c>
      <c r="BO12" s="94" t="s">
        <v>28</v>
      </c>
      <c r="BP12" s="94" t="s">
        <v>28</v>
      </c>
      <c r="BQ12" s="94" t="s">
        <v>28</v>
      </c>
      <c r="BR12" s="95" t="s">
        <v>28</v>
      </c>
      <c r="BS12" s="95" t="s">
        <v>28</v>
      </c>
      <c r="BT12" s="95" t="s">
        <v>28</v>
      </c>
      <c r="BU12" s="95" t="s">
        <v>28</v>
      </c>
      <c r="BV12" s="106" t="s">
        <v>28</v>
      </c>
      <c r="BW12" s="107">
        <v>9511</v>
      </c>
      <c r="BX12" s="107">
        <v>11951</v>
      </c>
      <c r="BY12" s="107">
        <v>15294</v>
      </c>
    </row>
    <row r="13" spans="1:77" x14ac:dyDescent="0.3">
      <c r="A13" t="s">
        <v>41</v>
      </c>
      <c r="B13" s="94">
        <v>9536</v>
      </c>
      <c r="C13" s="94">
        <v>99140</v>
      </c>
      <c r="D13" s="108">
        <v>8.9565288899999998E-2</v>
      </c>
      <c r="E13" s="95">
        <v>8.0739201799999993E-2</v>
      </c>
      <c r="F13" s="95">
        <v>9.9356208500000001E-2</v>
      </c>
      <c r="G13" s="95">
        <v>6.6780848899999995E-2</v>
      </c>
      <c r="H13" s="97">
        <v>9.6187209999999995E-2</v>
      </c>
      <c r="I13" s="95">
        <v>9.4275899400000002E-2</v>
      </c>
      <c r="J13" s="95">
        <v>9.8137269700000002E-2</v>
      </c>
      <c r="K13" s="95">
        <v>0.907527902</v>
      </c>
      <c r="L13" s="95">
        <v>0.81809682449999999</v>
      </c>
      <c r="M13" s="95">
        <v>1.0067352276999999</v>
      </c>
      <c r="N13" s="95" t="s">
        <v>28</v>
      </c>
      <c r="O13" s="95" t="s">
        <v>28</v>
      </c>
      <c r="P13" s="95" t="s">
        <v>28</v>
      </c>
      <c r="Q13" s="95" t="s">
        <v>28</v>
      </c>
      <c r="R13" s="102" t="s">
        <v>28</v>
      </c>
      <c r="S13" s="94">
        <v>11056</v>
      </c>
      <c r="T13" s="94">
        <v>100348</v>
      </c>
      <c r="U13" s="108">
        <v>0.1082342585</v>
      </c>
      <c r="V13" s="95">
        <v>9.7649171800000004E-2</v>
      </c>
      <c r="W13" s="95">
        <v>0.1199667596</v>
      </c>
      <c r="X13" s="95">
        <v>0.20788914829999999</v>
      </c>
      <c r="Y13" s="97">
        <v>0.11017658549999999</v>
      </c>
      <c r="Z13" s="95">
        <v>0.1081419013</v>
      </c>
      <c r="AA13" s="95">
        <v>0.11224955220000001</v>
      </c>
      <c r="AB13" s="95">
        <v>0.93600916410000001</v>
      </c>
      <c r="AC13" s="95">
        <v>0.84446940299999995</v>
      </c>
      <c r="AD13" s="95">
        <v>1.037471757</v>
      </c>
      <c r="AE13" s="94" t="s">
        <v>28</v>
      </c>
      <c r="AF13" s="95" t="s">
        <v>28</v>
      </c>
      <c r="AG13" s="95" t="s">
        <v>28</v>
      </c>
      <c r="AH13" s="95" t="s">
        <v>28</v>
      </c>
      <c r="AI13" s="102" t="s">
        <v>28</v>
      </c>
      <c r="AJ13" s="94">
        <v>15422</v>
      </c>
      <c r="AK13" s="94">
        <v>113569</v>
      </c>
      <c r="AL13" s="108">
        <v>0.137918713</v>
      </c>
      <c r="AM13" s="95">
        <v>0.1247148672</v>
      </c>
      <c r="AN13" s="95">
        <v>0.15252047990000001</v>
      </c>
      <c r="AO13" s="95">
        <v>0.89292676189999998</v>
      </c>
      <c r="AP13" s="97">
        <v>0.1357940987</v>
      </c>
      <c r="AQ13" s="95">
        <v>0.1336677426</v>
      </c>
      <c r="AR13" s="95">
        <v>0.1379542805</v>
      </c>
      <c r="AS13" s="95">
        <v>0.99311269660000001</v>
      </c>
      <c r="AT13" s="95">
        <v>0.89803562820000005</v>
      </c>
      <c r="AU13" s="95">
        <v>1.0982557897</v>
      </c>
      <c r="AV13" s="94" t="s">
        <v>28</v>
      </c>
      <c r="AW13" s="95" t="s">
        <v>28</v>
      </c>
      <c r="AX13" s="95" t="s">
        <v>28</v>
      </c>
      <c r="AY13" s="95" t="s">
        <v>28</v>
      </c>
      <c r="AZ13" s="102" t="s">
        <v>28</v>
      </c>
      <c r="BA13" s="95" t="s">
        <v>28</v>
      </c>
      <c r="BB13" s="95" t="s">
        <v>28</v>
      </c>
      <c r="BC13" s="95" t="s">
        <v>28</v>
      </c>
      <c r="BD13" s="95" t="s">
        <v>28</v>
      </c>
      <c r="BE13" s="95" t="s">
        <v>28</v>
      </c>
      <c r="BF13" s="94" t="s">
        <v>28</v>
      </c>
      <c r="BG13" s="95" t="s">
        <v>28</v>
      </c>
      <c r="BH13" s="95" t="s">
        <v>28</v>
      </c>
      <c r="BI13" s="95" t="s">
        <v>28</v>
      </c>
      <c r="BJ13" s="95" t="s">
        <v>28</v>
      </c>
      <c r="BK13" s="94" t="s">
        <v>28</v>
      </c>
      <c r="BL13" s="94" t="s">
        <v>28</v>
      </c>
      <c r="BM13" s="94" t="s">
        <v>28</v>
      </c>
      <c r="BN13" s="94" t="s">
        <v>28</v>
      </c>
      <c r="BO13" s="94" t="s">
        <v>28</v>
      </c>
      <c r="BP13" s="94" t="s">
        <v>28</v>
      </c>
      <c r="BQ13" s="94" t="s">
        <v>28</v>
      </c>
      <c r="BR13" s="95" t="s">
        <v>28</v>
      </c>
      <c r="BS13" s="95" t="s">
        <v>28</v>
      </c>
      <c r="BT13" s="95" t="s">
        <v>28</v>
      </c>
      <c r="BU13" s="95" t="s">
        <v>28</v>
      </c>
      <c r="BV13" s="106" t="s">
        <v>28</v>
      </c>
      <c r="BW13" s="107">
        <v>9536</v>
      </c>
      <c r="BX13" s="107">
        <v>11056</v>
      </c>
      <c r="BY13" s="107">
        <v>15422</v>
      </c>
    </row>
    <row r="14" spans="1:77" x14ac:dyDescent="0.3">
      <c r="A14" t="s">
        <v>42</v>
      </c>
      <c r="B14" s="94">
        <v>18694</v>
      </c>
      <c r="C14" s="94">
        <v>154417</v>
      </c>
      <c r="D14" s="108">
        <v>0.10921091669999999</v>
      </c>
      <c r="E14" s="95">
        <v>9.8760002299999997E-2</v>
      </c>
      <c r="F14" s="95">
        <v>0.1207677607</v>
      </c>
      <c r="G14" s="95">
        <v>4.8440426199999997E-2</v>
      </c>
      <c r="H14" s="97">
        <v>0.1210618002</v>
      </c>
      <c r="I14" s="95">
        <v>0.1193387615</v>
      </c>
      <c r="J14" s="95">
        <v>0.1228097164</v>
      </c>
      <c r="K14" s="95">
        <v>1.1065888959000001</v>
      </c>
      <c r="L14" s="95">
        <v>1.0006941173999999</v>
      </c>
      <c r="M14" s="95">
        <v>1.2236896004</v>
      </c>
      <c r="N14" s="95" t="s">
        <v>43</v>
      </c>
      <c r="O14" s="95">
        <v>0.80619137139999997</v>
      </c>
      <c r="P14" s="95">
        <v>0.745892216</v>
      </c>
      <c r="Q14" s="95">
        <v>0.87136520979999998</v>
      </c>
      <c r="R14" s="102">
        <v>5.5889940999999997E-8</v>
      </c>
      <c r="S14" s="94">
        <v>22356</v>
      </c>
      <c r="T14" s="94">
        <v>167012</v>
      </c>
      <c r="U14" s="108">
        <v>0.123465188</v>
      </c>
      <c r="V14" s="95">
        <v>0.1117581961</v>
      </c>
      <c r="W14" s="95">
        <v>0.13639852089999999</v>
      </c>
      <c r="X14" s="95">
        <v>0.1973051445</v>
      </c>
      <c r="Y14" s="97">
        <v>0.13385864489999999</v>
      </c>
      <c r="Z14" s="95">
        <v>0.1321154172</v>
      </c>
      <c r="AA14" s="95">
        <v>0.13562487400000001</v>
      </c>
      <c r="AB14" s="95">
        <v>1.0677261427</v>
      </c>
      <c r="AC14" s="95">
        <v>0.9664841529</v>
      </c>
      <c r="AD14" s="95">
        <v>1.1795735217000001</v>
      </c>
      <c r="AE14" s="94" t="s">
        <v>47</v>
      </c>
      <c r="AF14" s="95">
        <v>0.84093455149999996</v>
      </c>
      <c r="AG14" s="95">
        <v>0.77886376619999997</v>
      </c>
      <c r="AH14" s="95">
        <v>0.90795200730000003</v>
      </c>
      <c r="AI14" s="102">
        <v>9.5006356000000005E-6</v>
      </c>
      <c r="AJ14" s="94">
        <v>27592</v>
      </c>
      <c r="AK14" s="94">
        <v>177677</v>
      </c>
      <c r="AL14" s="108">
        <v>0.14713517949999999</v>
      </c>
      <c r="AM14" s="95">
        <v>0.1333230376</v>
      </c>
      <c r="AN14" s="95">
        <v>0.16237824640000001</v>
      </c>
      <c r="AO14" s="95">
        <v>0.25066257710000001</v>
      </c>
      <c r="AP14" s="97">
        <v>0.1552930317</v>
      </c>
      <c r="AQ14" s="95">
        <v>0.15347144939999999</v>
      </c>
      <c r="AR14" s="95">
        <v>0.1571362348</v>
      </c>
      <c r="AS14" s="95">
        <v>1.0594778014999999</v>
      </c>
      <c r="AT14" s="95">
        <v>0.96002056889999998</v>
      </c>
      <c r="AU14" s="95">
        <v>1.1692387102999999</v>
      </c>
      <c r="AV14" s="94" t="s">
        <v>248</v>
      </c>
      <c r="AW14" s="95">
        <v>0.86812362239999996</v>
      </c>
      <c r="AX14" s="95">
        <v>0.80486196239999996</v>
      </c>
      <c r="AY14" s="95">
        <v>0.93635761039999998</v>
      </c>
      <c r="AZ14" s="102">
        <v>2.4895000000000001E-4</v>
      </c>
      <c r="BA14" s="95" t="s">
        <v>249</v>
      </c>
      <c r="BB14" s="95">
        <v>0.56259639559999997</v>
      </c>
      <c r="BC14" s="95">
        <v>1.1001657781</v>
      </c>
      <c r="BD14" s="95">
        <v>0.79637249899999996</v>
      </c>
      <c r="BE14" s="95">
        <v>1.5198474845000001</v>
      </c>
      <c r="BF14" s="94" t="s">
        <v>245</v>
      </c>
      <c r="BG14" s="95">
        <v>0.4488187783</v>
      </c>
      <c r="BH14" s="95">
        <v>1.1349380418999999</v>
      </c>
      <c r="BI14" s="95">
        <v>0.81792811389999998</v>
      </c>
      <c r="BJ14" s="95">
        <v>1.5748136506999999</v>
      </c>
      <c r="BK14" s="94" t="s">
        <v>28</v>
      </c>
      <c r="BL14" s="94" t="s">
        <v>28</v>
      </c>
      <c r="BM14" s="94" t="s">
        <v>28</v>
      </c>
      <c r="BN14" s="94" t="s">
        <v>273</v>
      </c>
      <c r="BO14" s="94" t="s">
        <v>273</v>
      </c>
      <c r="BP14" s="94" t="s">
        <v>273</v>
      </c>
      <c r="BQ14" s="94" t="s">
        <v>28</v>
      </c>
      <c r="BR14" s="95" t="s">
        <v>28</v>
      </c>
      <c r="BS14" s="95" t="s">
        <v>28</v>
      </c>
      <c r="BT14" s="95" t="s">
        <v>28</v>
      </c>
      <c r="BU14" s="95" t="s">
        <v>28</v>
      </c>
      <c r="BV14" s="106" t="s">
        <v>28</v>
      </c>
      <c r="BW14" s="107">
        <v>18694</v>
      </c>
      <c r="BX14" s="107">
        <v>22356</v>
      </c>
      <c r="BY14" s="107">
        <v>27592</v>
      </c>
    </row>
    <row r="15" spans="1:77" x14ac:dyDescent="0.3">
      <c r="A15" t="s">
        <v>34</v>
      </c>
      <c r="B15" s="94">
        <v>16613</v>
      </c>
      <c r="C15" s="94">
        <v>154909</v>
      </c>
      <c r="D15" s="108">
        <v>9.3283970300000005E-2</v>
      </c>
      <c r="E15" s="95">
        <v>8.4322032300000002E-2</v>
      </c>
      <c r="F15" s="95">
        <v>0.1031984034</v>
      </c>
      <c r="G15" s="95">
        <v>0.27419201850000002</v>
      </c>
      <c r="H15" s="97">
        <v>0.1072436075</v>
      </c>
      <c r="I15" s="95">
        <v>0.1056251636</v>
      </c>
      <c r="J15" s="95">
        <v>0.1088868501</v>
      </c>
      <c r="K15" s="95">
        <v>0.94520775739999996</v>
      </c>
      <c r="L15" s="95">
        <v>0.85440015940000003</v>
      </c>
      <c r="M15" s="95">
        <v>1.0456665939000001</v>
      </c>
      <c r="N15" s="95" t="s">
        <v>28</v>
      </c>
      <c r="O15" s="95" t="s">
        <v>28</v>
      </c>
      <c r="P15" s="95" t="s">
        <v>28</v>
      </c>
      <c r="Q15" s="95" t="s">
        <v>28</v>
      </c>
      <c r="R15" s="95" t="s">
        <v>28</v>
      </c>
      <c r="S15" s="94">
        <v>19622</v>
      </c>
      <c r="T15" s="94">
        <v>167130</v>
      </c>
      <c r="U15" s="108">
        <v>0.1102576487</v>
      </c>
      <c r="V15" s="95">
        <v>9.9754167000000005E-2</v>
      </c>
      <c r="W15" s="95">
        <v>0.1218670806</v>
      </c>
      <c r="X15" s="95">
        <v>0.35130255869999999</v>
      </c>
      <c r="Y15" s="97">
        <v>0.1174056124</v>
      </c>
      <c r="Z15" s="95">
        <v>0.1157743247</v>
      </c>
      <c r="AA15" s="95">
        <v>0.1190598853</v>
      </c>
      <c r="AB15" s="95">
        <v>0.9535074295</v>
      </c>
      <c r="AC15" s="95">
        <v>0.86267338729999998</v>
      </c>
      <c r="AD15" s="95">
        <v>1.0539057207</v>
      </c>
      <c r="AE15" s="94" t="s">
        <v>28</v>
      </c>
      <c r="AF15" s="94" t="s">
        <v>28</v>
      </c>
      <c r="AG15" s="94" t="s">
        <v>28</v>
      </c>
      <c r="AH15" s="94" t="s">
        <v>28</v>
      </c>
      <c r="AI15" s="94" t="s">
        <v>28</v>
      </c>
      <c r="AJ15" s="94">
        <v>25611</v>
      </c>
      <c r="AK15" s="94">
        <v>175631</v>
      </c>
      <c r="AL15" s="108">
        <v>0.13677792850000001</v>
      </c>
      <c r="AM15" s="95">
        <v>0.1239160269</v>
      </c>
      <c r="AN15" s="95">
        <v>0.15097483510000001</v>
      </c>
      <c r="AO15" s="95">
        <v>0.76264573319999995</v>
      </c>
      <c r="AP15" s="97">
        <v>0.1458227762</v>
      </c>
      <c r="AQ15" s="95">
        <v>0.1440477553</v>
      </c>
      <c r="AR15" s="95">
        <v>0.1476196696</v>
      </c>
      <c r="AS15" s="95">
        <v>0.98489823759999995</v>
      </c>
      <c r="AT15" s="95">
        <v>0.89228341010000001</v>
      </c>
      <c r="AU15" s="95">
        <v>1.0871260492000001</v>
      </c>
      <c r="AV15" s="94" t="s">
        <v>28</v>
      </c>
      <c r="AW15" s="94" t="s">
        <v>28</v>
      </c>
      <c r="AX15" s="94" t="s">
        <v>28</v>
      </c>
      <c r="AY15" s="94" t="s">
        <v>28</v>
      </c>
      <c r="AZ15" s="94" t="s">
        <v>28</v>
      </c>
      <c r="BA15" s="94" t="s">
        <v>28</v>
      </c>
      <c r="BB15" s="94" t="s">
        <v>28</v>
      </c>
      <c r="BC15" s="94" t="s">
        <v>28</v>
      </c>
      <c r="BD15" s="94" t="s">
        <v>28</v>
      </c>
      <c r="BE15" s="94" t="s">
        <v>28</v>
      </c>
      <c r="BF15" s="94" t="s">
        <v>28</v>
      </c>
      <c r="BG15" s="94" t="s">
        <v>28</v>
      </c>
      <c r="BH15" s="94" t="s">
        <v>28</v>
      </c>
      <c r="BI15" s="94" t="s">
        <v>28</v>
      </c>
      <c r="BJ15" s="94" t="s">
        <v>28</v>
      </c>
      <c r="BK15" s="94" t="s">
        <v>28</v>
      </c>
      <c r="BL15" s="94" t="s">
        <v>28</v>
      </c>
      <c r="BM15" s="94" t="s">
        <v>28</v>
      </c>
      <c r="BN15" s="94" t="s">
        <v>28</v>
      </c>
      <c r="BO15" s="94" t="s">
        <v>28</v>
      </c>
      <c r="BP15" s="94" t="s">
        <v>28</v>
      </c>
      <c r="BQ15" s="94" t="s">
        <v>28</v>
      </c>
      <c r="BR15" s="95" t="s">
        <v>28</v>
      </c>
      <c r="BS15" s="95" t="s">
        <v>28</v>
      </c>
      <c r="BT15" s="95" t="s">
        <v>28</v>
      </c>
      <c r="BU15" s="95" t="s">
        <v>28</v>
      </c>
      <c r="BV15" s="106" t="s">
        <v>28</v>
      </c>
      <c r="BW15" s="107">
        <v>16613</v>
      </c>
      <c r="BX15" s="107">
        <v>19622</v>
      </c>
      <c r="BY15" s="107">
        <v>25611</v>
      </c>
    </row>
    <row r="16" spans="1:77" x14ac:dyDescent="0.3">
      <c r="A16" t="s">
        <v>35</v>
      </c>
      <c r="B16" s="94">
        <v>16045</v>
      </c>
      <c r="C16" s="94">
        <v>154497</v>
      </c>
      <c r="D16" s="108">
        <v>9.1925117700000003E-2</v>
      </c>
      <c r="E16" s="95">
        <v>8.3066371700000002E-2</v>
      </c>
      <c r="F16" s="95">
        <v>0.1017286189</v>
      </c>
      <c r="G16" s="95">
        <v>0.16952730390000001</v>
      </c>
      <c r="H16" s="97">
        <v>0.1038531493</v>
      </c>
      <c r="I16" s="95">
        <v>0.102258584</v>
      </c>
      <c r="J16" s="95">
        <v>0.10547257929999999</v>
      </c>
      <c r="K16" s="95">
        <v>0.93143906830000001</v>
      </c>
      <c r="L16" s="95">
        <v>0.84167707120000002</v>
      </c>
      <c r="M16" s="95">
        <v>1.0307738769999999</v>
      </c>
      <c r="N16" s="95" t="s">
        <v>28</v>
      </c>
      <c r="O16" s="94" t="s">
        <v>28</v>
      </c>
      <c r="P16" s="94" t="s">
        <v>28</v>
      </c>
      <c r="Q16" s="94" t="s">
        <v>28</v>
      </c>
      <c r="R16" s="94" t="s">
        <v>28</v>
      </c>
      <c r="S16" s="94">
        <v>19580</v>
      </c>
      <c r="T16" s="94">
        <v>166745</v>
      </c>
      <c r="U16" s="108">
        <v>0.1075862447</v>
      </c>
      <c r="V16" s="95">
        <v>9.7319395500000003E-2</v>
      </c>
      <c r="W16" s="95">
        <v>0.11893620990000001</v>
      </c>
      <c r="X16" s="95">
        <v>0.15863670499999999</v>
      </c>
      <c r="Y16" s="97">
        <v>0.1174248103</v>
      </c>
      <c r="Z16" s="95">
        <v>0.1157915192</v>
      </c>
      <c r="AA16" s="95">
        <v>0.1190811398</v>
      </c>
      <c r="AB16" s="95">
        <v>0.93040514480000003</v>
      </c>
      <c r="AC16" s="95">
        <v>0.84161749929999996</v>
      </c>
      <c r="AD16" s="95">
        <v>1.0285595702000001</v>
      </c>
      <c r="AE16" s="94" t="s">
        <v>28</v>
      </c>
      <c r="AF16" s="94" t="s">
        <v>28</v>
      </c>
      <c r="AG16" s="94" t="s">
        <v>28</v>
      </c>
      <c r="AH16" s="94" t="s">
        <v>28</v>
      </c>
      <c r="AI16" s="94" t="s">
        <v>28</v>
      </c>
      <c r="AJ16" s="94">
        <v>23546</v>
      </c>
      <c r="AK16" s="94">
        <v>176080</v>
      </c>
      <c r="AL16" s="108">
        <v>0.12937077089999999</v>
      </c>
      <c r="AM16" s="95">
        <v>0.1171813401</v>
      </c>
      <c r="AN16" s="95">
        <v>0.1428281699</v>
      </c>
      <c r="AO16" s="95">
        <v>0.16029359879999999</v>
      </c>
      <c r="AP16" s="97">
        <v>0.13372330760000001</v>
      </c>
      <c r="AQ16" s="95">
        <v>0.1320261351</v>
      </c>
      <c r="AR16" s="95">
        <v>0.13544229690000001</v>
      </c>
      <c r="AS16" s="95">
        <v>0.93156144119999995</v>
      </c>
      <c r="AT16" s="95">
        <v>0.84378888190000001</v>
      </c>
      <c r="AU16" s="95">
        <v>1.0284642728</v>
      </c>
      <c r="AV16" s="94" t="s">
        <v>28</v>
      </c>
      <c r="AW16" s="94" t="s">
        <v>28</v>
      </c>
      <c r="AX16" s="94" t="s">
        <v>28</v>
      </c>
      <c r="AY16" s="94" t="s">
        <v>28</v>
      </c>
      <c r="AZ16" s="94" t="s">
        <v>28</v>
      </c>
      <c r="BA16" s="94" t="s">
        <v>28</v>
      </c>
      <c r="BB16" s="94" t="s">
        <v>28</v>
      </c>
      <c r="BC16" s="94" t="s">
        <v>28</v>
      </c>
      <c r="BD16" s="94" t="s">
        <v>28</v>
      </c>
      <c r="BE16" s="94" t="s">
        <v>28</v>
      </c>
      <c r="BF16" s="94" t="s">
        <v>28</v>
      </c>
      <c r="BG16" s="94" t="s">
        <v>28</v>
      </c>
      <c r="BH16" s="94" t="s">
        <v>28</v>
      </c>
      <c r="BI16" s="94" t="s">
        <v>28</v>
      </c>
      <c r="BJ16" s="94" t="s">
        <v>28</v>
      </c>
      <c r="BK16" s="94" t="s">
        <v>28</v>
      </c>
      <c r="BL16" s="94" t="s">
        <v>28</v>
      </c>
      <c r="BM16" s="94" t="s">
        <v>28</v>
      </c>
      <c r="BN16" s="94" t="s">
        <v>28</v>
      </c>
      <c r="BO16" s="94" t="s">
        <v>28</v>
      </c>
      <c r="BP16" s="94" t="s">
        <v>28</v>
      </c>
      <c r="BQ16" s="94" t="s">
        <v>28</v>
      </c>
      <c r="BR16" s="95" t="s">
        <v>28</v>
      </c>
      <c r="BS16" s="95" t="s">
        <v>28</v>
      </c>
      <c r="BT16" s="95" t="s">
        <v>28</v>
      </c>
      <c r="BU16" s="95" t="s">
        <v>28</v>
      </c>
      <c r="BV16" s="106" t="s">
        <v>28</v>
      </c>
      <c r="BW16" s="107">
        <v>16045</v>
      </c>
      <c r="BX16" s="107">
        <v>19580</v>
      </c>
      <c r="BY16" s="107">
        <v>23546</v>
      </c>
    </row>
    <row r="17" spans="1:77" x14ac:dyDescent="0.3">
      <c r="A17" t="s">
        <v>36</v>
      </c>
      <c r="B17" s="94">
        <v>14370</v>
      </c>
      <c r="C17" s="94">
        <v>154527</v>
      </c>
      <c r="D17" s="108">
        <v>8.2283100499999998E-2</v>
      </c>
      <c r="E17" s="95">
        <v>7.4294536600000002E-2</v>
      </c>
      <c r="F17" s="95">
        <v>9.1130639400000005E-2</v>
      </c>
      <c r="G17" s="95">
        <v>4.837574E-4</v>
      </c>
      <c r="H17" s="97">
        <v>9.2993457500000001E-2</v>
      </c>
      <c r="I17" s="95">
        <v>9.1485369900000002E-2</v>
      </c>
      <c r="J17" s="95">
        <v>9.4526405100000002E-2</v>
      </c>
      <c r="K17" s="95">
        <v>0.8337405095</v>
      </c>
      <c r="L17" s="95">
        <v>0.7527957072</v>
      </c>
      <c r="M17" s="95">
        <v>0.92338894949999994</v>
      </c>
      <c r="N17" s="95" t="s">
        <v>28</v>
      </c>
      <c r="O17" s="94" t="s">
        <v>28</v>
      </c>
      <c r="P17" s="94" t="s">
        <v>28</v>
      </c>
      <c r="Q17" s="94" t="s">
        <v>28</v>
      </c>
      <c r="R17" s="94" t="s">
        <v>28</v>
      </c>
      <c r="S17" s="94">
        <v>18583</v>
      </c>
      <c r="T17" s="94">
        <v>166604</v>
      </c>
      <c r="U17" s="108">
        <v>0.1039857106</v>
      </c>
      <c r="V17" s="95">
        <v>9.4059301400000003E-2</v>
      </c>
      <c r="W17" s="95">
        <v>0.1149596886</v>
      </c>
      <c r="X17" s="95">
        <v>3.8062875900000001E-2</v>
      </c>
      <c r="Y17" s="97">
        <v>0.111539939</v>
      </c>
      <c r="Z17" s="95">
        <v>0.10994772210000001</v>
      </c>
      <c r="AA17" s="95">
        <v>0.1131552138</v>
      </c>
      <c r="AB17" s="95">
        <v>0.89926774880000004</v>
      </c>
      <c r="AC17" s="95">
        <v>0.81342422700000006</v>
      </c>
      <c r="AD17" s="95">
        <v>0.99417063949999995</v>
      </c>
      <c r="AE17" s="94" t="s">
        <v>28</v>
      </c>
      <c r="AF17" s="94" t="s">
        <v>28</v>
      </c>
      <c r="AG17" s="94" t="s">
        <v>28</v>
      </c>
      <c r="AH17" s="94" t="s">
        <v>28</v>
      </c>
      <c r="AI17" s="94" t="s">
        <v>28</v>
      </c>
      <c r="AJ17" s="94">
        <v>21951</v>
      </c>
      <c r="AK17" s="94">
        <v>174441</v>
      </c>
      <c r="AL17" s="108">
        <v>0.1226369736</v>
      </c>
      <c r="AM17" s="95">
        <v>0.11105478589999999</v>
      </c>
      <c r="AN17" s="95">
        <v>0.13542709729999999</v>
      </c>
      <c r="AO17" s="95">
        <v>1.4022353099999999E-2</v>
      </c>
      <c r="AP17" s="97">
        <v>0.12583624260000001</v>
      </c>
      <c r="AQ17" s="95">
        <v>0.1241825407</v>
      </c>
      <c r="AR17" s="95">
        <v>0.12751196649999999</v>
      </c>
      <c r="AS17" s="95">
        <v>0.883073318</v>
      </c>
      <c r="AT17" s="95">
        <v>0.7996733399</v>
      </c>
      <c r="AU17" s="95">
        <v>0.97517129319999996</v>
      </c>
      <c r="AV17" s="94" t="s">
        <v>28</v>
      </c>
      <c r="AW17" s="94" t="s">
        <v>28</v>
      </c>
      <c r="AX17" s="94" t="s">
        <v>28</v>
      </c>
      <c r="AY17" s="94" t="s">
        <v>28</v>
      </c>
      <c r="AZ17" s="94" t="s">
        <v>28</v>
      </c>
      <c r="BA17" s="94" t="s">
        <v>28</v>
      </c>
      <c r="BB17" s="94" t="s">
        <v>28</v>
      </c>
      <c r="BC17" s="94" t="s">
        <v>28</v>
      </c>
      <c r="BD17" s="94" t="s">
        <v>28</v>
      </c>
      <c r="BE17" s="94" t="s">
        <v>28</v>
      </c>
      <c r="BF17" s="94" t="s">
        <v>28</v>
      </c>
      <c r="BG17" s="94" t="s">
        <v>28</v>
      </c>
      <c r="BH17" s="94" t="s">
        <v>28</v>
      </c>
      <c r="BI17" s="94" t="s">
        <v>28</v>
      </c>
      <c r="BJ17" s="94" t="s">
        <v>28</v>
      </c>
      <c r="BK17" s="94">
        <v>1</v>
      </c>
      <c r="BL17" s="94" t="s">
        <v>28</v>
      </c>
      <c r="BM17" s="94" t="s">
        <v>28</v>
      </c>
      <c r="BN17" s="94" t="s">
        <v>28</v>
      </c>
      <c r="BO17" s="94" t="s">
        <v>28</v>
      </c>
      <c r="BP17" s="94" t="s">
        <v>28</v>
      </c>
      <c r="BQ17" s="94" t="s">
        <v>28</v>
      </c>
      <c r="BR17" s="95" t="s">
        <v>28</v>
      </c>
      <c r="BS17" s="95" t="s">
        <v>28</v>
      </c>
      <c r="BT17" s="95" t="s">
        <v>28</v>
      </c>
      <c r="BU17" s="95" t="s">
        <v>28</v>
      </c>
      <c r="BV17" s="106">
        <v>1</v>
      </c>
      <c r="BW17" s="107">
        <v>14370</v>
      </c>
      <c r="BX17" s="107">
        <v>18583</v>
      </c>
      <c r="BY17" s="107">
        <v>21951</v>
      </c>
    </row>
    <row r="18" spans="1:77" x14ac:dyDescent="0.3">
      <c r="A18" t="s">
        <v>44</v>
      </c>
      <c r="B18" s="94">
        <v>14336</v>
      </c>
      <c r="C18" s="94">
        <v>157417</v>
      </c>
      <c r="D18" s="108">
        <v>8.4172738699999999E-2</v>
      </c>
      <c r="E18" s="95">
        <v>7.6012410899999994E-2</v>
      </c>
      <c r="F18" s="95">
        <v>9.3209120199999995E-2</v>
      </c>
      <c r="G18" s="95">
        <v>2.2247970000000001E-3</v>
      </c>
      <c r="H18" s="97">
        <v>9.1070214799999993E-2</v>
      </c>
      <c r="I18" s="95">
        <v>8.9591580700000006E-2</v>
      </c>
      <c r="J18" s="95">
        <v>9.2573252499999995E-2</v>
      </c>
      <c r="K18" s="95">
        <v>0.85288742910000004</v>
      </c>
      <c r="L18" s="95">
        <v>0.77020221369999997</v>
      </c>
      <c r="M18" s="95">
        <v>0.94444933269999998</v>
      </c>
      <c r="N18" s="95" t="s">
        <v>28</v>
      </c>
      <c r="O18" s="94" t="s">
        <v>28</v>
      </c>
      <c r="P18" s="94" t="s">
        <v>28</v>
      </c>
      <c r="Q18" s="94" t="s">
        <v>28</v>
      </c>
      <c r="R18" s="94" t="s">
        <v>28</v>
      </c>
      <c r="S18" s="94">
        <v>17186</v>
      </c>
      <c r="T18" s="94">
        <v>169270</v>
      </c>
      <c r="U18" s="108">
        <v>9.80404619E-2</v>
      </c>
      <c r="V18" s="95">
        <v>8.8648695700000002E-2</v>
      </c>
      <c r="W18" s="95">
        <v>0.108427226</v>
      </c>
      <c r="X18" s="95">
        <v>1.3162094E-3</v>
      </c>
      <c r="Y18" s="97">
        <v>0.1015300998</v>
      </c>
      <c r="Z18" s="95">
        <v>0.1000234475</v>
      </c>
      <c r="AA18" s="95">
        <v>0.1030594469</v>
      </c>
      <c r="AB18" s="95">
        <v>0.8478532768</v>
      </c>
      <c r="AC18" s="95">
        <v>0.76663334390000004</v>
      </c>
      <c r="AD18" s="95">
        <v>0.93767794559999995</v>
      </c>
      <c r="AE18" s="94" t="s">
        <v>28</v>
      </c>
      <c r="AF18" s="94" t="s">
        <v>28</v>
      </c>
      <c r="AG18" s="94" t="s">
        <v>28</v>
      </c>
      <c r="AH18" s="94" t="s">
        <v>28</v>
      </c>
      <c r="AI18" s="94" t="s">
        <v>28</v>
      </c>
      <c r="AJ18" s="94">
        <v>21548</v>
      </c>
      <c r="AK18" s="94">
        <v>172380</v>
      </c>
      <c r="AL18" s="108">
        <v>0.1256857911</v>
      </c>
      <c r="AM18" s="95">
        <v>0.1138171228</v>
      </c>
      <c r="AN18" s="95">
        <v>0.13879210519999999</v>
      </c>
      <c r="AO18" s="95">
        <v>4.8633732899999997E-2</v>
      </c>
      <c r="AP18" s="97">
        <v>0.12500290059999999</v>
      </c>
      <c r="AQ18" s="95">
        <v>0.12334496139999999</v>
      </c>
      <c r="AR18" s="95">
        <v>0.1266831249</v>
      </c>
      <c r="AS18" s="95">
        <v>0.90502696969999996</v>
      </c>
      <c r="AT18" s="95">
        <v>0.819564128</v>
      </c>
      <c r="AU18" s="95">
        <v>0.99940174039999996</v>
      </c>
      <c r="AV18" s="94" t="s">
        <v>28</v>
      </c>
      <c r="AW18" s="94" t="s">
        <v>28</v>
      </c>
      <c r="AX18" s="94" t="s">
        <v>28</v>
      </c>
      <c r="AY18" s="94" t="s">
        <v>28</v>
      </c>
      <c r="AZ18" s="94" t="s">
        <v>28</v>
      </c>
      <c r="BA18" s="94" t="s">
        <v>28</v>
      </c>
      <c r="BB18" s="94" t="s">
        <v>28</v>
      </c>
      <c r="BC18" s="94" t="s">
        <v>28</v>
      </c>
      <c r="BD18" s="94" t="s">
        <v>28</v>
      </c>
      <c r="BE18" s="94" t="s">
        <v>28</v>
      </c>
      <c r="BF18" s="94" t="s">
        <v>28</v>
      </c>
      <c r="BG18" s="94" t="s">
        <v>28</v>
      </c>
      <c r="BH18" s="94" t="s">
        <v>28</v>
      </c>
      <c r="BI18" s="94" t="s">
        <v>28</v>
      </c>
      <c r="BJ18" s="94" t="s">
        <v>28</v>
      </c>
      <c r="BK18" s="94">
        <v>1</v>
      </c>
      <c r="BL18" s="94">
        <v>2</v>
      </c>
      <c r="BM18" s="94" t="s">
        <v>28</v>
      </c>
      <c r="BN18" s="94" t="s">
        <v>28</v>
      </c>
      <c r="BO18" s="94" t="s">
        <v>28</v>
      </c>
      <c r="BP18" s="94" t="s">
        <v>28</v>
      </c>
      <c r="BQ18" s="94" t="s">
        <v>28</v>
      </c>
      <c r="BR18" s="95" t="s">
        <v>28</v>
      </c>
      <c r="BS18" s="95" t="s">
        <v>28</v>
      </c>
      <c r="BT18" s="95" t="s">
        <v>28</v>
      </c>
      <c r="BU18" s="95" t="s">
        <v>28</v>
      </c>
      <c r="BV18" s="106" t="s">
        <v>447</v>
      </c>
      <c r="BW18" s="107">
        <v>14336</v>
      </c>
      <c r="BX18" s="107">
        <v>17186</v>
      </c>
      <c r="BY18" s="107">
        <v>21548</v>
      </c>
    </row>
    <row r="19" spans="1:77" x14ac:dyDescent="0.3">
      <c r="A19" t="s">
        <v>45</v>
      </c>
      <c r="B19" s="94">
        <v>132618</v>
      </c>
      <c r="C19" s="94">
        <v>1282421</v>
      </c>
      <c r="D19" s="108">
        <v>9.8691498799999999E-2</v>
      </c>
      <c r="E19" s="95">
        <v>8.9553146200000003E-2</v>
      </c>
      <c r="F19" s="95">
        <v>0.10876236459999999</v>
      </c>
      <c r="G19" s="95" t="s">
        <v>28</v>
      </c>
      <c r="H19" s="97">
        <v>0.103412218</v>
      </c>
      <c r="I19" s="95">
        <v>0.1028571444</v>
      </c>
      <c r="J19" s="95">
        <v>0.10397028699999999</v>
      </c>
      <c r="K19" s="95" t="s">
        <v>28</v>
      </c>
      <c r="L19" s="95" t="s">
        <v>28</v>
      </c>
      <c r="M19" s="95" t="s">
        <v>28</v>
      </c>
      <c r="N19" s="95" t="s">
        <v>28</v>
      </c>
      <c r="O19" s="94" t="s">
        <v>28</v>
      </c>
      <c r="P19" s="94" t="s">
        <v>28</v>
      </c>
      <c r="Q19" s="94" t="s">
        <v>28</v>
      </c>
      <c r="R19" s="94" t="s">
        <v>28</v>
      </c>
      <c r="S19" s="94">
        <v>161345</v>
      </c>
      <c r="T19" s="94">
        <v>1367828</v>
      </c>
      <c r="U19" s="108">
        <v>0.1156337595</v>
      </c>
      <c r="V19" s="95">
        <v>0.1049742458</v>
      </c>
      <c r="W19" s="95">
        <v>0.12737568360000001</v>
      </c>
      <c r="X19" s="95" t="s">
        <v>28</v>
      </c>
      <c r="Y19" s="97">
        <v>0.1179570823</v>
      </c>
      <c r="Z19" s="95">
        <v>0.1173829193</v>
      </c>
      <c r="AA19" s="95">
        <v>0.1185340538</v>
      </c>
      <c r="AB19" s="95" t="s">
        <v>28</v>
      </c>
      <c r="AC19" s="95" t="s">
        <v>28</v>
      </c>
      <c r="AD19" s="95" t="s">
        <v>28</v>
      </c>
      <c r="AE19" s="94" t="s">
        <v>28</v>
      </c>
      <c r="AF19" s="94" t="s">
        <v>28</v>
      </c>
      <c r="AG19" s="94" t="s">
        <v>28</v>
      </c>
      <c r="AH19" s="94" t="s">
        <v>28</v>
      </c>
      <c r="AI19" s="94" t="s">
        <v>28</v>
      </c>
      <c r="AJ19" s="94">
        <v>199636</v>
      </c>
      <c r="AK19" s="94">
        <v>1437521</v>
      </c>
      <c r="AL19" s="108">
        <v>0.1388751886</v>
      </c>
      <c r="AM19" s="95">
        <v>0.13826733199999999</v>
      </c>
      <c r="AN19" s="95">
        <v>0.13948571749999999</v>
      </c>
      <c r="AO19" s="95" t="s">
        <v>28</v>
      </c>
      <c r="AP19" s="97">
        <v>0.1388751886</v>
      </c>
      <c r="AQ19" s="95">
        <v>0.13826733199999999</v>
      </c>
      <c r="AR19" s="95">
        <v>0.13948571749999999</v>
      </c>
      <c r="AS19" s="95" t="s">
        <v>28</v>
      </c>
      <c r="AT19" s="95" t="s">
        <v>28</v>
      </c>
      <c r="AU19" s="95" t="s">
        <v>28</v>
      </c>
      <c r="AV19" s="94" t="s">
        <v>28</v>
      </c>
      <c r="AW19" s="94" t="s">
        <v>28</v>
      </c>
      <c r="AX19" s="94" t="s">
        <v>28</v>
      </c>
      <c r="AY19" s="94" t="s">
        <v>28</v>
      </c>
      <c r="AZ19" s="94" t="s">
        <v>28</v>
      </c>
      <c r="BA19" s="94" t="s">
        <v>28</v>
      </c>
      <c r="BB19" s="94" t="s">
        <v>28</v>
      </c>
      <c r="BC19" s="94" t="s">
        <v>28</v>
      </c>
      <c r="BD19" s="94" t="s">
        <v>28</v>
      </c>
      <c r="BE19" s="94" t="s">
        <v>28</v>
      </c>
      <c r="BF19" s="94" t="s">
        <v>28</v>
      </c>
      <c r="BG19" s="94" t="s">
        <v>28</v>
      </c>
      <c r="BH19" s="94" t="s">
        <v>28</v>
      </c>
      <c r="BI19" s="94" t="s">
        <v>28</v>
      </c>
      <c r="BJ19" s="94" t="s">
        <v>28</v>
      </c>
      <c r="BK19" s="94" t="s">
        <v>28</v>
      </c>
      <c r="BL19" s="94" t="s">
        <v>28</v>
      </c>
      <c r="BM19" s="94" t="s">
        <v>28</v>
      </c>
      <c r="BN19" s="94" t="s">
        <v>28</v>
      </c>
      <c r="BO19" s="94" t="s">
        <v>28</v>
      </c>
      <c r="BP19" s="94" t="s">
        <v>28</v>
      </c>
      <c r="BQ19" s="94" t="s">
        <v>28</v>
      </c>
      <c r="BR19" s="95" t="s">
        <v>28</v>
      </c>
      <c r="BS19" s="95" t="s">
        <v>28</v>
      </c>
      <c r="BT19" s="95" t="s">
        <v>28</v>
      </c>
      <c r="BU19" s="95" t="s">
        <v>28</v>
      </c>
      <c r="BV19" s="106" t="s">
        <v>28</v>
      </c>
      <c r="BW19" s="107">
        <v>132618</v>
      </c>
      <c r="BX19" s="107">
        <v>161345</v>
      </c>
      <c r="BY19" s="107">
        <v>199636</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449</v>
      </c>
      <c r="B1" s="55"/>
      <c r="C1" s="55"/>
      <c r="D1" s="55"/>
      <c r="E1" s="55"/>
      <c r="F1" s="55"/>
      <c r="G1" s="55"/>
      <c r="H1" s="55"/>
      <c r="I1" s="55"/>
      <c r="J1" s="55"/>
      <c r="K1" s="55"/>
      <c r="L1" s="55"/>
    </row>
    <row r="2" spans="1:16" s="56" customFormat="1" ht="18.899999999999999" customHeight="1" x14ac:dyDescent="0.3">
      <c r="A2" s="1" t="s">
        <v>455</v>
      </c>
      <c r="B2" s="57"/>
      <c r="C2" s="57"/>
      <c r="D2" s="57"/>
      <c r="E2" s="57"/>
      <c r="F2" s="57"/>
      <c r="G2" s="57"/>
      <c r="H2" s="57"/>
      <c r="I2" s="57"/>
      <c r="J2" s="57"/>
      <c r="K2" s="55"/>
      <c r="L2" s="55"/>
    </row>
    <row r="3" spans="1:16" s="60" customFormat="1" ht="54" customHeight="1" x14ac:dyDescent="0.3">
      <c r="A3" s="110" t="s">
        <v>458</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293</v>
      </c>
      <c r="B4" s="63">
        <v>6589</v>
      </c>
      <c r="C4" s="87">
        <v>8.2442881799999999</v>
      </c>
      <c r="D4" s="87">
        <v>7.9518755999999993</v>
      </c>
      <c r="E4" s="63">
        <v>8421</v>
      </c>
      <c r="F4" s="87">
        <v>8.6967747299999996</v>
      </c>
      <c r="G4" s="87">
        <v>8.7193043699999997</v>
      </c>
      <c r="H4" s="63">
        <v>11294</v>
      </c>
      <c r="I4" s="87">
        <v>10.736251719999998</v>
      </c>
      <c r="J4" s="87">
        <v>11.02197265</v>
      </c>
    </row>
    <row r="5" spans="1:16" s="56" customFormat="1" ht="18.899999999999999" customHeight="1" x14ac:dyDescent="0.3">
      <c r="A5" s="73" t="s">
        <v>294</v>
      </c>
      <c r="B5" s="63">
        <v>4207</v>
      </c>
      <c r="C5" s="87">
        <v>11.476975120000001</v>
      </c>
      <c r="D5" s="87">
        <v>10.240040440000001</v>
      </c>
      <c r="E5" s="63">
        <v>5033</v>
      </c>
      <c r="F5" s="87">
        <v>13.380656139999999</v>
      </c>
      <c r="G5" s="87">
        <v>12.364579189999999</v>
      </c>
      <c r="H5" s="63">
        <v>6394</v>
      </c>
      <c r="I5" s="87">
        <v>15.938777549999999</v>
      </c>
      <c r="J5" s="87">
        <v>15.30960464</v>
      </c>
    </row>
    <row r="6" spans="1:16" s="56" customFormat="1" ht="18.899999999999999" customHeight="1" x14ac:dyDescent="0.3">
      <c r="A6" s="73" t="s">
        <v>295</v>
      </c>
      <c r="B6" s="63">
        <v>6016</v>
      </c>
      <c r="C6" s="87">
        <v>10.310197090000001</v>
      </c>
      <c r="D6" s="87">
        <v>9.3798091100000001</v>
      </c>
      <c r="E6" s="63">
        <v>7726</v>
      </c>
      <c r="F6" s="87">
        <v>11.995776789999999</v>
      </c>
      <c r="G6" s="87">
        <v>11.43008324</v>
      </c>
      <c r="H6" s="63">
        <v>10014</v>
      </c>
      <c r="I6" s="87">
        <v>14.28306542</v>
      </c>
      <c r="J6" s="87">
        <v>13.99264895</v>
      </c>
    </row>
    <row r="7" spans="1:16" s="56" customFormat="1" ht="18.899999999999999" customHeight="1" x14ac:dyDescent="0.3">
      <c r="A7" s="73" t="s">
        <v>296</v>
      </c>
      <c r="B7" s="63">
        <v>7256</v>
      </c>
      <c r="C7" s="87">
        <v>10.73595123</v>
      </c>
      <c r="D7" s="87">
        <v>9.4475460600000005</v>
      </c>
      <c r="E7" s="63">
        <v>8783</v>
      </c>
      <c r="F7" s="87">
        <v>12.09879604</v>
      </c>
      <c r="G7" s="87">
        <v>11.186150640000001</v>
      </c>
      <c r="H7" s="63">
        <v>10509</v>
      </c>
      <c r="I7" s="87">
        <v>14.219029059999999</v>
      </c>
      <c r="J7" s="87">
        <v>13.402958009999999</v>
      </c>
    </row>
    <row r="8" spans="1:16" s="56" customFormat="1" ht="18.899999999999999" customHeight="1" x14ac:dyDescent="0.3">
      <c r="A8" s="73" t="s">
        <v>297</v>
      </c>
      <c r="B8" s="63">
        <v>3778</v>
      </c>
      <c r="C8" s="87">
        <v>10.313387199999999</v>
      </c>
      <c r="D8" s="87">
        <v>9.3640615599999997</v>
      </c>
      <c r="E8" s="63">
        <v>4889</v>
      </c>
      <c r="F8" s="87">
        <v>12.248221259999999</v>
      </c>
      <c r="G8" s="87">
        <v>11.859107909999999</v>
      </c>
      <c r="H8" s="63">
        <v>6432</v>
      </c>
      <c r="I8" s="87">
        <v>14.55994205</v>
      </c>
      <c r="J8" s="87">
        <v>14.439923350000001</v>
      </c>
    </row>
    <row r="9" spans="1:16" s="56" customFormat="1" ht="18.899999999999999" customHeight="1" x14ac:dyDescent="0.3">
      <c r="A9" s="73" t="s">
        <v>298</v>
      </c>
      <c r="B9" s="63">
        <v>6228</v>
      </c>
      <c r="C9" s="87">
        <v>8.6603443000000002</v>
      </c>
      <c r="D9" s="87">
        <v>7.8834016500000006</v>
      </c>
      <c r="E9" s="63">
        <v>7387</v>
      </c>
      <c r="F9" s="87">
        <v>9.2800341700000004</v>
      </c>
      <c r="G9" s="87">
        <v>8.9224959699999999</v>
      </c>
      <c r="H9" s="63">
        <v>9427</v>
      </c>
      <c r="I9" s="87">
        <v>10.602856820000001</v>
      </c>
      <c r="J9" s="87">
        <v>10.44304151</v>
      </c>
    </row>
    <row r="10" spans="1:16" s="56" customFormat="1" ht="18.899999999999999" customHeight="1" x14ac:dyDescent="0.3">
      <c r="A10" s="73" t="s">
        <v>299</v>
      </c>
      <c r="B10" s="63">
        <v>7238</v>
      </c>
      <c r="C10" s="87">
        <v>12.52899429</v>
      </c>
      <c r="D10" s="87">
        <v>10.999217</v>
      </c>
      <c r="E10" s="63">
        <v>8228</v>
      </c>
      <c r="F10" s="87">
        <v>13.44796025</v>
      </c>
      <c r="G10" s="87">
        <v>12.0018464</v>
      </c>
      <c r="H10" s="63">
        <v>10375</v>
      </c>
      <c r="I10" s="87">
        <v>16.56475021</v>
      </c>
      <c r="J10" s="87">
        <v>15.440058919999998</v>
      </c>
    </row>
    <row r="11" spans="1:16" s="56" customFormat="1" ht="18.899999999999999" customHeight="1" x14ac:dyDescent="0.3">
      <c r="A11" s="73" t="s">
        <v>300</v>
      </c>
      <c r="B11" s="63">
        <v>10728</v>
      </c>
      <c r="C11" s="87">
        <v>10.967082400000001</v>
      </c>
      <c r="D11" s="87">
        <v>9.9430076199999995</v>
      </c>
      <c r="E11" s="63">
        <v>13089</v>
      </c>
      <c r="F11" s="87">
        <v>12.767015860000001</v>
      </c>
      <c r="G11" s="87">
        <v>11.93388109</v>
      </c>
      <c r="H11" s="63">
        <v>15995</v>
      </c>
      <c r="I11" s="87">
        <v>14.899443890000001</v>
      </c>
      <c r="J11" s="87">
        <v>14.375495160000002</v>
      </c>
    </row>
    <row r="12" spans="1:16" s="56" customFormat="1" ht="18.899999999999999" customHeight="1" x14ac:dyDescent="0.3">
      <c r="A12" s="73" t="s">
        <v>301</v>
      </c>
      <c r="B12" s="63">
        <v>2471</v>
      </c>
      <c r="C12" s="87">
        <v>6.9998017100000007</v>
      </c>
      <c r="D12" s="87">
        <v>6.7327775399999998</v>
      </c>
      <c r="E12" s="63">
        <v>2768</v>
      </c>
      <c r="F12" s="87">
        <v>7.3482173700000004</v>
      </c>
      <c r="G12" s="87">
        <v>7.1392654900000005</v>
      </c>
      <c r="H12" s="63">
        <v>3437</v>
      </c>
      <c r="I12" s="87">
        <v>8.9738903400000005</v>
      </c>
      <c r="J12" s="87">
        <v>8.7358538499999998</v>
      </c>
    </row>
    <row r="13" spans="1:16" s="56" customFormat="1" ht="18.899999999999999" customHeight="1" x14ac:dyDescent="0.3">
      <c r="A13" s="73" t="s">
        <v>302</v>
      </c>
      <c r="B13" s="63">
        <v>7168</v>
      </c>
      <c r="C13" s="87">
        <v>12.0014734</v>
      </c>
      <c r="D13" s="87">
        <v>10.17281386</v>
      </c>
      <c r="E13" s="63">
        <v>8632</v>
      </c>
      <c r="F13" s="87">
        <v>14.02118121</v>
      </c>
      <c r="G13" s="87">
        <v>12.467841399999999</v>
      </c>
      <c r="H13" s="63">
        <v>10571</v>
      </c>
      <c r="I13" s="87">
        <v>16.06534954</v>
      </c>
      <c r="J13" s="87">
        <v>14.9981855</v>
      </c>
    </row>
    <row r="14" spans="1:16" s="56" customFormat="1" ht="18.899999999999999" customHeight="1" x14ac:dyDescent="0.3">
      <c r="A14" s="73" t="s">
        <v>303</v>
      </c>
      <c r="B14" s="63">
        <v>7861</v>
      </c>
      <c r="C14" s="87">
        <v>10.40379042</v>
      </c>
      <c r="D14" s="87">
        <v>9.6694945000000008</v>
      </c>
      <c r="E14" s="63">
        <v>9233</v>
      </c>
      <c r="F14" s="87">
        <v>11.9144708</v>
      </c>
      <c r="G14" s="87">
        <v>11.24730297</v>
      </c>
      <c r="H14" s="63">
        <v>10341</v>
      </c>
      <c r="I14" s="87">
        <v>14.125891320000001</v>
      </c>
      <c r="J14" s="87">
        <v>13.425289230000001</v>
      </c>
    </row>
    <row r="15" spans="1:16" s="56" customFormat="1" ht="18.899999999999999" customHeight="1" x14ac:dyDescent="0.3">
      <c r="A15" s="73" t="s">
        <v>304</v>
      </c>
      <c r="B15" s="63">
        <v>5129</v>
      </c>
      <c r="C15" s="87">
        <v>10.90279106</v>
      </c>
      <c r="D15" s="87">
        <v>10.73795325</v>
      </c>
      <c r="E15" s="63">
        <v>5849</v>
      </c>
      <c r="F15" s="87">
        <v>11.93283826</v>
      </c>
      <c r="G15" s="87">
        <v>11.67352412</v>
      </c>
      <c r="H15" s="63">
        <v>6241</v>
      </c>
      <c r="I15" s="87">
        <v>13.176674269999999</v>
      </c>
      <c r="J15" s="87">
        <v>13.143273299999999</v>
      </c>
    </row>
    <row r="16" spans="1:16" s="56" customFormat="1" ht="18.899999999999999" customHeight="1" x14ac:dyDescent="0.3">
      <c r="A16" s="73" t="s">
        <v>305</v>
      </c>
      <c r="B16" s="63">
        <v>75818</v>
      </c>
      <c r="C16" s="87">
        <v>10.3719755</v>
      </c>
      <c r="D16" s="87">
        <v>9.2919856499999991</v>
      </c>
      <c r="E16" s="63">
        <v>91558</v>
      </c>
      <c r="F16" s="87">
        <v>11.63924173</v>
      </c>
      <c r="G16" s="87">
        <v>10.772203449999999</v>
      </c>
      <c r="H16" s="63">
        <v>112745</v>
      </c>
      <c r="I16" s="87">
        <v>13.703167120000002</v>
      </c>
      <c r="J16" s="87">
        <v>13.05408899</v>
      </c>
    </row>
    <row r="17" spans="1:10" s="56" customFormat="1" ht="18.899999999999999" customHeight="1" x14ac:dyDescent="0.3">
      <c r="A17" s="73" t="s">
        <v>306</v>
      </c>
      <c r="B17" s="63">
        <v>107</v>
      </c>
      <c r="C17" s="87">
        <v>11.06514995</v>
      </c>
      <c r="D17" s="87">
        <v>11.02926987</v>
      </c>
      <c r="E17" s="63">
        <v>130</v>
      </c>
      <c r="F17" s="87">
        <v>13.75661376</v>
      </c>
      <c r="G17" s="87">
        <v>13.602908580000001</v>
      </c>
      <c r="H17" s="63">
        <v>158</v>
      </c>
      <c r="I17" s="87">
        <v>17.51662971</v>
      </c>
      <c r="J17" s="87">
        <v>16.72798968</v>
      </c>
    </row>
    <row r="18" spans="1:10" s="56" customFormat="1" ht="18.899999999999999" customHeight="1" x14ac:dyDescent="0.3">
      <c r="A18" s="74" t="s">
        <v>169</v>
      </c>
      <c r="B18" s="75">
        <v>74776</v>
      </c>
      <c r="C18" s="90">
        <v>10.3104326</v>
      </c>
      <c r="D18" s="90">
        <v>9.5050584300000001</v>
      </c>
      <c r="E18" s="75">
        <v>90168</v>
      </c>
      <c r="F18" s="90">
        <v>11.539967800000001</v>
      </c>
      <c r="G18" s="90">
        <v>11.00431635</v>
      </c>
      <c r="H18" s="75">
        <v>111188</v>
      </c>
      <c r="I18" s="90">
        <v>13.593097090000001</v>
      </c>
      <c r="J18" s="90">
        <v>13.324509109999999</v>
      </c>
    </row>
    <row r="19" spans="1:10" s="56" customFormat="1" ht="18.899999999999999" customHeight="1" x14ac:dyDescent="0.3">
      <c r="A19" s="76" t="s">
        <v>29</v>
      </c>
      <c r="B19" s="77">
        <v>132618</v>
      </c>
      <c r="C19" s="91">
        <v>10.3412218</v>
      </c>
      <c r="D19" s="91">
        <v>9.8517086799999998</v>
      </c>
      <c r="E19" s="77">
        <v>161345</v>
      </c>
      <c r="F19" s="91">
        <v>11.795708230000001</v>
      </c>
      <c r="G19" s="91">
        <v>11.563728639999999</v>
      </c>
      <c r="H19" s="77">
        <v>199636</v>
      </c>
      <c r="I19" s="91">
        <v>13.88751886</v>
      </c>
      <c r="J19" s="91">
        <v>13.88751886</v>
      </c>
    </row>
    <row r="20" spans="1:10" ht="18.899999999999999" customHeight="1" x14ac:dyDescent="0.25">
      <c r="A20" s="66" t="s">
        <v>426</v>
      </c>
    </row>
    <row r="22" spans="1:10" ht="15.6" x14ac:dyDescent="0.3">
      <c r="A22" s="113" t="s">
        <v>473</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460</v>
      </c>
      <c r="B1" s="55"/>
      <c r="C1" s="55"/>
      <c r="D1" s="55"/>
      <c r="E1" s="55"/>
      <c r="F1" s="55"/>
      <c r="G1" s="55"/>
      <c r="H1" s="55"/>
      <c r="I1" s="55"/>
      <c r="J1" s="55"/>
      <c r="K1" s="55"/>
      <c r="L1" s="55"/>
    </row>
    <row r="2" spans="1:16" s="56" customFormat="1" ht="18.899999999999999" customHeight="1" x14ac:dyDescent="0.3">
      <c r="A2" s="1" t="s">
        <v>455</v>
      </c>
      <c r="B2" s="57"/>
      <c r="C2" s="57"/>
      <c r="D2" s="57"/>
      <c r="E2" s="57"/>
      <c r="F2" s="57"/>
      <c r="G2" s="57"/>
      <c r="H2" s="57"/>
      <c r="I2" s="57"/>
      <c r="J2" s="57"/>
      <c r="K2" s="55"/>
      <c r="L2" s="55"/>
    </row>
    <row r="3" spans="1:16" s="60" customFormat="1" ht="54" customHeight="1" x14ac:dyDescent="0.3">
      <c r="A3" s="110" t="s">
        <v>459</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307</v>
      </c>
      <c r="B4" s="63">
        <v>3516</v>
      </c>
      <c r="C4" s="87">
        <v>7.59165695</v>
      </c>
      <c r="D4" s="87">
        <v>7.7344012099999997</v>
      </c>
      <c r="E4" s="63">
        <v>4721</v>
      </c>
      <c r="F4" s="87">
        <v>7.6984541100000001</v>
      </c>
      <c r="G4" s="87">
        <v>8.2976127900000005</v>
      </c>
      <c r="H4" s="63">
        <v>6621</v>
      </c>
      <c r="I4" s="87">
        <v>9.4633030800000011</v>
      </c>
      <c r="J4" s="87">
        <v>10.104092380000001</v>
      </c>
    </row>
    <row r="5" spans="1:16" s="56" customFormat="1" ht="18.899999999999999" customHeight="1" x14ac:dyDescent="0.3">
      <c r="A5" s="73" t="s">
        <v>308</v>
      </c>
      <c r="B5" s="63">
        <v>3073</v>
      </c>
      <c r="C5" s="87">
        <v>9.143656270000001</v>
      </c>
      <c r="D5" s="87">
        <v>8.7199640999999986</v>
      </c>
      <c r="E5" s="63">
        <v>3700</v>
      </c>
      <c r="F5" s="87">
        <v>10.42106746</v>
      </c>
      <c r="G5" s="87">
        <v>9.7800755499999994</v>
      </c>
      <c r="H5" s="63">
        <v>4673</v>
      </c>
      <c r="I5" s="87">
        <v>13.264263409999998</v>
      </c>
      <c r="J5" s="87">
        <v>12.37181284</v>
      </c>
    </row>
    <row r="6" spans="1:16" s="56" customFormat="1" ht="18.899999999999999" customHeight="1" x14ac:dyDescent="0.3">
      <c r="A6" s="73" t="s">
        <v>294</v>
      </c>
      <c r="B6" s="63">
        <v>4207</v>
      </c>
      <c r="C6" s="87">
        <v>11.476975120000001</v>
      </c>
      <c r="D6" s="87">
        <v>10.41440396</v>
      </c>
      <c r="E6" s="63">
        <v>5033</v>
      </c>
      <c r="F6" s="87">
        <v>13.380656139999999</v>
      </c>
      <c r="G6" s="87">
        <v>12.389150320000001</v>
      </c>
      <c r="H6" s="63">
        <v>6394</v>
      </c>
      <c r="I6" s="87">
        <v>15.938777549999999</v>
      </c>
      <c r="J6" s="87">
        <v>15.032332200000001</v>
      </c>
    </row>
    <row r="7" spans="1:16" s="56" customFormat="1" ht="18.899999999999999" customHeight="1" x14ac:dyDescent="0.3">
      <c r="A7" s="73" t="s">
        <v>309</v>
      </c>
      <c r="B7" s="63">
        <v>3988</v>
      </c>
      <c r="C7" s="87">
        <v>9.3280003699999998</v>
      </c>
      <c r="D7" s="87">
        <v>8.9860501999999993</v>
      </c>
      <c r="E7" s="63">
        <v>5274</v>
      </c>
      <c r="F7" s="87">
        <v>11.068902549999999</v>
      </c>
      <c r="G7" s="87">
        <v>10.749245740000001</v>
      </c>
      <c r="H7" s="63">
        <v>7133</v>
      </c>
      <c r="I7" s="87">
        <v>13.311312659999999</v>
      </c>
      <c r="J7" s="87">
        <v>13.063092019999999</v>
      </c>
    </row>
    <row r="8" spans="1:16" s="56" customFormat="1" ht="18.899999999999999" customHeight="1" x14ac:dyDescent="0.3">
      <c r="A8" s="73" t="s">
        <v>310</v>
      </c>
      <c r="B8" s="63">
        <v>2028</v>
      </c>
      <c r="C8" s="87">
        <v>13.00250048</v>
      </c>
      <c r="D8" s="87">
        <v>11.416222700000001</v>
      </c>
      <c r="E8" s="63">
        <v>2452</v>
      </c>
      <c r="F8" s="87">
        <v>14.63094457</v>
      </c>
      <c r="G8" s="87">
        <v>13.520592240000001</v>
      </c>
      <c r="H8" s="63">
        <v>2881</v>
      </c>
      <c r="I8" s="87">
        <v>17.434190620000003</v>
      </c>
      <c r="J8" s="87">
        <v>16.134550829999998</v>
      </c>
    </row>
    <row r="9" spans="1:16" s="56" customFormat="1" ht="18.899999999999999" customHeight="1" x14ac:dyDescent="0.3">
      <c r="A9" s="73" t="s">
        <v>311</v>
      </c>
      <c r="B9" s="63">
        <v>4112</v>
      </c>
      <c r="C9" s="87">
        <v>10.241594020000001</v>
      </c>
      <c r="D9" s="87">
        <v>9.5291029999999992</v>
      </c>
      <c r="E9" s="63">
        <v>5180</v>
      </c>
      <c r="F9" s="87">
        <v>11.838647010000001</v>
      </c>
      <c r="G9" s="87">
        <v>11.13346812</v>
      </c>
      <c r="H9" s="63">
        <v>6380</v>
      </c>
      <c r="I9" s="87">
        <v>14.19828641</v>
      </c>
      <c r="J9" s="87">
        <v>13.2320229</v>
      </c>
    </row>
    <row r="10" spans="1:16" s="56" customFormat="1" ht="18.899999999999999" customHeight="1" x14ac:dyDescent="0.3">
      <c r="A10" s="73" t="s">
        <v>312</v>
      </c>
      <c r="B10" s="63">
        <v>3144</v>
      </c>
      <c r="C10" s="87">
        <v>11.45939641</v>
      </c>
      <c r="D10" s="87">
        <v>10.10884875</v>
      </c>
      <c r="E10" s="63">
        <v>3603</v>
      </c>
      <c r="F10" s="87">
        <v>12.493498390000001</v>
      </c>
      <c r="G10" s="87">
        <v>11.456864009999999</v>
      </c>
      <c r="H10" s="63">
        <v>4129</v>
      </c>
      <c r="I10" s="87">
        <v>14.25119939</v>
      </c>
      <c r="J10" s="87">
        <v>13.16003667</v>
      </c>
    </row>
    <row r="11" spans="1:16" s="56" customFormat="1" ht="18.899999999999999" customHeight="1" x14ac:dyDescent="0.3">
      <c r="A11" s="73" t="s">
        <v>297</v>
      </c>
      <c r="B11" s="63">
        <v>3778</v>
      </c>
      <c r="C11" s="87">
        <v>10.313387199999999</v>
      </c>
      <c r="D11" s="87">
        <v>9.7607097899999999</v>
      </c>
      <c r="E11" s="63">
        <v>4889</v>
      </c>
      <c r="F11" s="87">
        <v>12.248221259999999</v>
      </c>
      <c r="G11" s="87">
        <v>12.221325030000001</v>
      </c>
      <c r="H11" s="63">
        <v>6432</v>
      </c>
      <c r="I11" s="87">
        <v>14.55994205</v>
      </c>
      <c r="J11" s="87">
        <v>14.322066980000001</v>
      </c>
    </row>
    <row r="12" spans="1:16" s="56" customFormat="1" ht="18.899999999999999" customHeight="1" x14ac:dyDescent="0.3">
      <c r="A12" s="73" t="s">
        <v>313</v>
      </c>
      <c r="B12" s="63">
        <v>1853</v>
      </c>
      <c r="C12" s="87">
        <v>6.6325434899999998</v>
      </c>
      <c r="D12" s="87">
        <v>6.7559955000000009</v>
      </c>
      <c r="E12" s="63">
        <v>2176</v>
      </c>
      <c r="F12" s="87">
        <v>7.05806033</v>
      </c>
      <c r="G12" s="87">
        <v>7.2331422600000002</v>
      </c>
      <c r="H12" s="63">
        <v>2708</v>
      </c>
      <c r="I12" s="87">
        <v>8.2783076500000004</v>
      </c>
      <c r="J12" s="87">
        <v>8.3072502000000004</v>
      </c>
    </row>
    <row r="13" spans="1:16" s="56" customFormat="1" ht="18.899999999999999" customHeight="1" x14ac:dyDescent="0.3">
      <c r="A13" s="73" t="s">
        <v>314</v>
      </c>
      <c r="B13" s="63">
        <v>532</v>
      </c>
      <c r="C13" s="87">
        <v>10.4498134</v>
      </c>
      <c r="D13" s="87">
        <v>9.6437663100000002</v>
      </c>
      <c r="E13" s="63">
        <v>601</v>
      </c>
      <c r="F13" s="87">
        <v>10.91734787</v>
      </c>
      <c r="G13" s="87">
        <v>10.093245140000001</v>
      </c>
      <c r="H13" s="63">
        <v>854</v>
      </c>
      <c r="I13" s="87">
        <v>12.1756487</v>
      </c>
      <c r="J13" s="87">
        <v>12.03292527</v>
      </c>
    </row>
    <row r="14" spans="1:16" s="56" customFormat="1" ht="18.899999999999999" customHeight="1" x14ac:dyDescent="0.3">
      <c r="A14" s="73" t="s">
        <v>315</v>
      </c>
      <c r="B14" s="63">
        <v>3843</v>
      </c>
      <c r="C14" s="87">
        <v>9.8829882999999992</v>
      </c>
      <c r="D14" s="87">
        <v>9.0420335199999986</v>
      </c>
      <c r="E14" s="63">
        <v>4610</v>
      </c>
      <c r="F14" s="87">
        <v>10.6550178</v>
      </c>
      <c r="G14" s="87">
        <v>10.294458519999999</v>
      </c>
      <c r="H14" s="63">
        <v>5865</v>
      </c>
      <c r="I14" s="87">
        <v>11.924609630000001</v>
      </c>
      <c r="J14" s="87">
        <v>11.6900393</v>
      </c>
    </row>
    <row r="15" spans="1:16" s="56" customFormat="1" ht="18.899999999999999" customHeight="1" x14ac:dyDescent="0.3">
      <c r="A15" s="73" t="s">
        <v>316</v>
      </c>
      <c r="B15" s="63">
        <v>4498</v>
      </c>
      <c r="C15" s="87">
        <v>12.26147639</v>
      </c>
      <c r="D15" s="87">
        <v>11.187066140000001</v>
      </c>
      <c r="E15" s="63">
        <v>5085</v>
      </c>
      <c r="F15" s="87">
        <v>12.839936369999998</v>
      </c>
      <c r="G15" s="87">
        <v>11.791527690000001</v>
      </c>
      <c r="H15" s="63">
        <v>6300</v>
      </c>
      <c r="I15" s="87">
        <v>15.414352470000001</v>
      </c>
      <c r="J15" s="87">
        <v>14.347253939999998</v>
      </c>
    </row>
    <row r="16" spans="1:16" s="56" customFormat="1" ht="18.899999999999999" customHeight="1" x14ac:dyDescent="0.3">
      <c r="A16" s="73" t="s">
        <v>317</v>
      </c>
      <c r="B16" s="63">
        <v>2740</v>
      </c>
      <c r="C16" s="87">
        <v>12.994403869999999</v>
      </c>
      <c r="D16" s="87">
        <v>11.346143490000001</v>
      </c>
      <c r="E16" s="63">
        <v>3143</v>
      </c>
      <c r="F16" s="87">
        <v>14.56373662</v>
      </c>
      <c r="G16" s="87">
        <v>12.682814910000001</v>
      </c>
      <c r="H16" s="63">
        <v>4075</v>
      </c>
      <c r="I16" s="87">
        <v>18.72530098</v>
      </c>
      <c r="J16" s="87">
        <v>16.57231676</v>
      </c>
    </row>
    <row r="17" spans="1:12" s="56" customFormat="1" ht="18.899999999999999" customHeight="1" x14ac:dyDescent="0.3">
      <c r="A17" s="73" t="s">
        <v>318</v>
      </c>
      <c r="B17" s="63">
        <v>895</v>
      </c>
      <c r="C17" s="87">
        <v>8.9958789799999987</v>
      </c>
      <c r="D17" s="87">
        <v>8.2329720200000001</v>
      </c>
      <c r="E17" s="63">
        <v>1161</v>
      </c>
      <c r="F17" s="87">
        <v>11.677730840000001</v>
      </c>
      <c r="G17" s="87">
        <v>10.95638716</v>
      </c>
      <c r="H17" s="63">
        <v>1494</v>
      </c>
      <c r="I17" s="87">
        <v>14.01895468</v>
      </c>
      <c r="J17" s="87">
        <v>13.12632041</v>
      </c>
    </row>
    <row r="18" spans="1:12" s="56" customFormat="1" ht="18.899999999999999" customHeight="1" x14ac:dyDescent="0.3">
      <c r="A18" s="73" t="s">
        <v>319</v>
      </c>
      <c r="B18" s="63">
        <v>3102</v>
      </c>
      <c r="C18" s="87">
        <v>10.33276706</v>
      </c>
      <c r="D18" s="87">
        <v>10.29330073</v>
      </c>
      <c r="E18" s="63">
        <v>3726</v>
      </c>
      <c r="F18" s="87">
        <v>11.26530612</v>
      </c>
      <c r="G18" s="87">
        <v>11.191084930000001</v>
      </c>
      <c r="H18" s="63">
        <v>4649</v>
      </c>
      <c r="I18" s="87">
        <v>13.00892632</v>
      </c>
      <c r="J18" s="87">
        <v>13.01172105</v>
      </c>
    </row>
    <row r="19" spans="1:12" s="56" customFormat="1" ht="18.899999999999999" customHeight="1" x14ac:dyDescent="0.3">
      <c r="A19" s="73" t="s">
        <v>320</v>
      </c>
      <c r="B19" s="63">
        <v>4784</v>
      </c>
      <c r="C19" s="87">
        <v>12.15601575</v>
      </c>
      <c r="D19" s="87">
        <v>10.449862169999999</v>
      </c>
      <c r="E19" s="63">
        <v>5791</v>
      </c>
      <c r="F19" s="87">
        <v>14.304063230000001</v>
      </c>
      <c r="G19" s="87">
        <v>12.632956819999999</v>
      </c>
      <c r="H19" s="63">
        <v>7121</v>
      </c>
      <c r="I19" s="87">
        <v>17.025295269999997</v>
      </c>
      <c r="J19" s="87">
        <v>15.31951711</v>
      </c>
    </row>
    <row r="20" spans="1:12" s="56" customFormat="1" ht="18.899999999999999" customHeight="1" x14ac:dyDescent="0.3">
      <c r="A20" s="73" t="s">
        <v>321</v>
      </c>
      <c r="B20" s="63">
        <v>1947</v>
      </c>
      <c r="C20" s="87">
        <v>10.52716951</v>
      </c>
      <c r="D20" s="87">
        <v>10.29427162</v>
      </c>
      <c r="E20" s="63">
        <v>2411</v>
      </c>
      <c r="F20" s="87">
        <v>12.676130390000001</v>
      </c>
      <c r="G20" s="87">
        <v>12.35236564</v>
      </c>
      <c r="H20" s="63">
        <v>2731</v>
      </c>
      <c r="I20" s="87">
        <v>14.273767840000001</v>
      </c>
      <c r="J20" s="87">
        <v>13.91527119</v>
      </c>
    </row>
    <row r="21" spans="1:12" s="56" customFormat="1" ht="18.899999999999999" customHeight="1" x14ac:dyDescent="0.3">
      <c r="A21" s="73" t="s">
        <v>322</v>
      </c>
      <c r="B21" s="63">
        <v>1067</v>
      </c>
      <c r="C21" s="87">
        <v>5.4239528300000002</v>
      </c>
      <c r="D21" s="87">
        <v>5.3320751600000005</v>
      </c>
      <c r="E21" s="63">
        <v>1244</v>
      </c>
      <c r="F21" s="87">
        <v>5.9447577200000001</v>
      </c>
      <c r="G21" s="87">
        <v>5.8102805799999997</v>
      </c>
      <c r="H21" s="63">
        <v>1629</v>
      </c>
      <c r="I21" s="87">
        <v>7.5500556200000002</v>
      </c>
      <c r="J21" s="87">
        <v>7.4803987899999997</v>
      </c>
    </row>
    <row r="22" spans="1:12" s="56" customFormat="1" ht="18.899999999999999" customHeight="1" x14ac:dyDescent="0.3">
      <c r="A22" s="73" t="s">
        <v>323</v>
      </c>
      <c r="B22" s="63">
        <v>1404</v>
      </c>
      <c r="C22" s="87">
        <v>8.9833002799999999</v>
      </c>
      <c r="D22" s="87">
        <v>9.1521628100000001</v>
      </c>
      <c r="E22" s="63">
        <v>1524</v>
      </c>
      <c r="F22" s="87">
        <v>9.1023114100000004</v>
      </c>
      <c r="G22" s="87">
        <v>9.40436929</v>
      </c>
      <c r="H22" s="63">
        <v>1808</v>
      </c>
      <c r="I22" s="87">
        <v>10.81081081</v>
      </c>
      <c r="J22" s="87">
        <v>10.82612074</v>
      </c>
    </row>
    <row r="23" spans="1:12" s="56" customFormat="1" ht="18.899999999999999" customHeight="1" x14ac:dyDescent="0.3">
      <c r="A23" s="73" t="s">
        <v>324</v>
      </c>
      <c r="B23" s="63">
        <v>3895</v>
      </c>
      <c r="C23" s="87">
        <v>11.92371273</v>
      </c>
      <c r="D23" s="87">
        <v>10.40794884</v>
      </c>
      <c r="E23" s="63">
        <v>4767</v>
      </c>
      <c r="F23" s="87">
        <v>14.38095813</v>
      </c>
      <c r="G23" s="87">
        <v>12.824534830000001</v>
      </c>
      <c r="H23" s="63">
        <v>5688</v>
      </c>
      <c r="I23" s="87">
        <v>17.350985299999998</v>
      </c>
      <c r="J23" s="87">
        <v>15.755097300000001</v>
      </c>
    </row>
    <row r="24" spans="1:12" s="56" customFormat="1" ht="18.899999999999999" customHeight="1" x14ac:dyDescent="0.3">
      <c r="A24" s="73" t="s">
        <v>325</v>
      </c>
      <c r="B24" s="63">
        <v>3273</v>
      </c>
      <c r="C24" s="87">
        <v>12.095343679999999</v>
      </c>
      <c r="D24" s="87">
        <v>10.554317409999999</v>
      </c>
      <c r="E24" s="63">
        <v>3865</v>
      </c>
      <c r="F24" s="87">
        <v>13.60149212</v>
      </c>
      <c r="G24" s="87">
        <v>12.331812540000001</v>
      </c>
      <c r="H24" s="63">
        <v>4883</v>
      </c>
      <c r="I24" s="87">
        <v>14.788903019999999</v>
      </c>
      <c r="J24" s="87">
        <v>14.233307140000001</v>
      </c>
    </row>
    <row r="25" spans="1:12" s="56" customFormat="1" ht="18.899999999999999" customHeight="1" x14ac:dyDescent="0.3">
      <c r="A25" s="73" t="s">
        <v>306</v>
      </c>
      <c r="B25" s="63">
        <v>107</v>
      </c>
      <c r="C25" s="87">
        <v>11.06514995</v>
      </c>
      <c r="D25" s="87">
        <v>11.02926987</v>
      </c>
      <c r="E25" s="63">
        <v>130</v>
      </c>
      <c r="F25" s="87">
        <v>13.75661376</v>
      </c>
      <c r="G25" s="87">
        <v>13.602908580000001</v>
      </c>
      <c r="H25" s="63">
        <v>158</v>
      </c>
      <c r="I25" s="87">
        <v>17.51662971</v>
      </c>
      <c r="J25" s="87">
        <v>16.72798968</v>
      </c>
    </row>
    <row r="26" spans="1:12" s="56" customFormat="1" ht="18.899999999999999" customHeight="1" x14ac:dyDescent="0.3">
      <c r="A26" s="73" t="s">
        <v>326</v>
      </c>
      <c r="B26" s="63">
        <v>3550</v>
      </c>
      <c r="C26" s="87">
        <v>9.0085517799999995</v>
      </c>
      <c r="D26" s="87">
        <v>8.8094639800000003</v>
      </c>
      <c r="E26" s="63">
        <v>4272</v>
      </c>
      <c r="F26" s="87">
        <v>10.708914070000001</v>
      </c>
      <c r="G26" s="87">
        <v>10.435712029999999</v>
      </c>
      <c r="H26" s="63">
        <v>5081</v>
      </c>
      <c r="I26" s="87">
        <v>13.334908009999999</v>
      </c>
      <c r="J26" s="87">
        <v>12.69730227</v>
      </c>
    </row>
    <row r="27" spans="1:12" s="56" customFormat="1" ht="18.899999999999999" customHeight="1" x14ac:dyDescent="0.3">
      <c r="A27" s="73" t="s">
        <v>327</v>
      </c>
      <c r="B27" s="63">
        <v>4311</v>
      </c>
      <c r="C27" s="87">
        <v>11.924651470000001</v>
      </c>
      <c r="D27" s="87">
        <v>11.32735411</v>
      </c>
      <c r="E27" s="63">
        <v>4961</v>
      </c>
      <c r="F27" s="87">
        <v>13.19344716</v>
      </c>
      <c r="G27" s="87">
        <v>12.695684030000001</v>
      </c>
      <c r="H27" s="63">
        <v>5260</v>
      </c>
      <c r="I27" s="87">
        <v>14.984474259999999</v>
      </c>
      <c r="J27" s="87">
        <v>14.508781200000001</v>
      </c>
    </row>
    <row r="28" spans="1:12" s="56" customFormat="1" ht="18.899999999999999" customHeight="1" x14ac:dyDescent="0.3">
      <c r="A28" s="73" t="s">
        <v>328</v>
      </c>
      <c r="B28" s="63">
        <v>2806</v>
      </c>
      <c r="C28" s="87">
        <v>9.2846270900000007</v>
      </c>
      <c r="D28" s="87">
        <v>9.091786879999999</v>
      </c>
      <c r="E28" s="63">
        <v>3174</v>
      </c>
      <c r="F28" s="87">
        <v>9.984585860000001</v>
      </c>
      <c r="G28" s="87">
        <v>9.8305030299999991</v>
      </c>
      <c r="H28" s="63">
        <v>3733</v>
      </c>
      <c r="I28" s="87">
        <v>11.960526740000001</v>
      </c>
      <c r="J28" s="87">
        <v>11.80100498</v>
      </c>
    </row>
    <row r="29" spans="1:12" s="56" customFormat="1" ht="18.899999999999999" customHeight="1" x14ac:dyDescent="0.3">
      <c r="A29" s="73" t="s">
        <v>329</v>
      </c>
      <c r="B29" s="63">
        <v>2323</v>
      </c>
      <c r="C29" s="87">
        <v>13.810118299999999</v>
      </c>
      <c r="D29" s="87">
        <v>14.68454786</v>
      </c>
      <c r="E29" s="63">
        <v>2675</v>
      </c>
      <c r="F29" s="87">
        <v>15.52795031</v>
      </c>
      <c r="G29" s="87">
        <v>16.038094569999998</v>
      </c>
      <c r="H29" s="63">
        <v>2508</v>
      </c>
      <c r="I29" s="87">
        <v>15.52652758</v>
      </c>
      <c r="J29" s="87">
        <v>16.14821912</v>
      </c>
    </row>
    <row r="30" spans="1:12" ht="18.899999999999999" customHeight="1" x14ac:dyDescent="0.25">
      <c r="A30" s="74" t="s">
        <v>169</v>
      </c>
      <c r="B30" s="75">
        <v>74776</v>
      </c>
      <c r="C30" s="90">
        <v>10.3104326</v>
      </c>
      <c r="D30" s="90">
        <v>9.5050584300000001</v>
      </c>
      <c r="E30" s="75">
        <v>90168</v>
      </c>
      <c r="F30" s="90">
        <v>11.539967800000001</v>
      </c>
      <c r="G30" s="90">
        <v>11.00431635</v>
      </c>
      <c r="H30" s="75">
        <v>111188</v>
      </c>
      <c r="I30" s="90">
        <v>13.593097090000001</v>
      </c>
      <c r="J30" s="90">
        <v>13.324509109999999</v>
      </c>
    </row>
    <row r="31" spans="1:12" ht="18.899999999999999" customHeight="1" x14ac:dyDescent="0.25">
      <c r="A31" s="76" t="s">
        <v>29</v>
      </c>
      <c r="B31" s="77">
        <v>132618</v>
      </c>
      <c r="C31" s="91">
        <v>10.3412218</v>
      </c>
      <c r="D31" s="91">
        <v>9.8517086799999998</v>
      </c>
      <c r="E31" s="77">
        <v>161345</v>
      </c>
      <c r="F31" s="91">
        <v>11.795708230000001</v>
      </c>
      <c r="G31" s="91">
        <v>11.563728639999999</v>
      </c>
      <c r="H31" s="77">
        <v>199636</v>
      </c>
      <c r="I31" s="91">
        <v>13.88751886</v>
      </c>
      <c r="J31" s="91">
        <v>13.88751886</v>
      </c>
      <c r="K31" s="78"/>
      <c r="L31" s="78"/>
    </row>
    <row r="32" spans="1:12" ht="18.899999999999999" customHeight="1" x14ac:dyDescent="0.25">
      <c r="A32" s="66" t="s">
        <v>426</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3" t="s">
        <v>473</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450</v>
      </c>
      <c r="B1" s="55"/>
      <c r="C1" s="55"/>
      <c r="D1" s="55"/>
      <c r="E1" s="55"/>
      <c r="F1" s="55"/>
      <c r="G1" s="55"/>
      <c r="H1" s="55"/>
      <c r="I1" s="55"/>
      <c r="J1" s="55"/>
    </row>
    <row r="2" spans="1:16" s="56" customFormat="1" ht="18.899999999999999" customHeight="1" x14ac:dyDescent="0.3">
      <c r="A2" s="1" t="s">
        <v>455</v>
      </c>
      <c r="B2" s="57"/>
      <c r="C2" s="57"/>
      <c r="D2" s="57"/>
      <c r="E2" s="57"/>
      <c r="F2" s="57"/>
      <c r="G2" s="57"/>
      <c r="H2" s="57"/>
      <c r="I2" s="57"/>
      <c r="J2" s="57"/>
    </row>
    <row r="3" spans="1:16" s="60" customFormat="1" ht="54" customHeight="1" x14ac:dyDescent="0.3">
      <c r="A3" s="110" t="s">
        <v>461</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330</v>
      </c>
      <c r="B4" s="63">
        <v>609</v>
      </c>
      <c r="C4" s="87">
        <v>8.9703932799999997</v>
      </c>
      <c r="D4" s="87">
        <v>8.8672856499999995</v>
      </c>
      <c r="E4" s="63">
        <v>802</v>
      </c>
      <c r="F4" s="87">
        <v>10.282051279999999</v>
      </c>
      <c r="G4" s="87">
        <v>10.16166439</v>
      </c>
      <c r="H4" s="63">
        <v>1165</v>
      </c>
      <c r="I4" s="87">
        <v>12.911448519999999</v>
      </c>
      <c r="J4" s="87">
        <v>12.580285729999998</v>
      </c>
    </row>
    <row r="5" spans="1:16" s="56" customFormat="1" ht="18.899999999999999" customHeight="1" x14ac:dyDescent="0.3">
      <c r="A5" s="73" t="s">
        <v>351</v>
      </c>
      <c r="B5" s="63">
        <v>628</v>
      </c>
      <c r="C5" s="87">
        <v>8.9280636900000001</v>
      </c>
      <c r="D5" s="87">
        <v>9.0213150500000001</v>
      </c>
      <c r="E5" s="63">
        <v>818</v>
      </c>
      <c r="F5" s="87">
        <v>9.9877899899999996</v>
      </c>
      <c r="G5" s="87">
        <v>10.184487430000001</v>
      </c>
      <c r="H5" s="63">
        <v>1365</v>
      </c>
      <c r="I5" s="87">
        <v>12.853107339999999</v>
      </c>
      <c r="J5" s="87">
        <v>14.952004390000001</v>
      </c>
    </row>
    <row r="6" spans="1:16" s="56" customFormat="1" ht="18.899999999999999" customHeight="1" x14ac:dyDescent="0.3">
      <c r="A6" s="73" t="s">
        <v>331</v>
      </c>
      <c r="B6" s="63">
        <v>817</v>
      </c>
      <c r="C6" s="87">
        <v>8.9721063000000001</v>
      </c>
      <c r="D6" s="87">
        <v>9.5820759800000008</v>
      </c>
      <c r="E6" s="63">
        <v>1060</v>
      </c>
      <c r="F6" s="87">
        <v>11.17671868</v>
      </c>
      <c r="G6" s="87">
        <v>11.67950892</v>
      </c>
      <c r="H6" s="63">
        <v>1525</v>
      </c>
      <c r="I6" s="87">
        <v>13.636770100000001</v>
      </c>
      <c r="J6" s="87">
        <v>14.275099829999998</v>
      </c>
    </row>
    <row r="7" spans="1:16" s="56" customFormat="1" ht="18.899999999999999" customHeight="1" x14ac:dyDescent="0.3">
      <c r="A7" s="73" t="s">
        <v>346</v>
      </c>
      <c r="B7" s="63">
        <v>197</v>
      </c>
      <c r="C7" s="87">
        <v>9.3453510399999988</v>
      </c>
      <c r="D7" s="87">
        <v>9.6949732700000002</v>
      </c>
      <c r="E7" s="63">
        <v>238</v>
      </c>
      <c r="F7" s="87">
        <v>11.306413299999999</v>
      </c>
      <c r="G7" s="87">
        <v>11.69121848</v>
      </c>
      <c r="H7" s="63">
        <v>272</v>
      </c>
      <c r="I7" s="87">
        <v>11.99823555</v>
      </c>
      <c r="J7" s="87">
        <v>12.593226550000001</v>
      </c>
    </row>
    <row r="8" spans="1:16" s="56" customFormat="1" ht="18.899999999999999" customHeight="1" x14ac:dyDescent="0.3">
      <c r="A8" s="73" t="s">
        <v>332</v>
      </c>
      <c r="B8" s="63">
        <v>953</v>
      </c>
      <c r="C8" s="87">
        <v>7.8153190100000005</v>
      </c>
      <c r="D8" s="87">
        <v>9.0399954099999995</v>
      </c>
      <c r="E8" s="63">
        <v>1335</v>
      </c>
      <c r="F8" s="87">
        <v>8.9579279300000003</v>
      </c>
      <c r="G8" s="87">
        <v>10.617078900000001</v>
      </c>
      <c r="H8" s="63">
        <v>1846</v>
      </c>
      <c r="I8" s="87">
        <v>10.66004504</v>
      </c>
      <c r="J8" s="87">
        <v>12.35219511</v>
      </c>
    </row>
    <row r="9" spans="1:16" s="56" customFormat="1" ht="18.899999999999999" customHeight="1" x14ac:dyDescent="0.3">
      <c r="A9" s="73" t="s">
        <v>347</v>
      </c>
      <c r="B9" s="63">
        <v>932</v>
      </c>
      <c r="C9" s="87">
        <v>8.7274089299999993</v>
      </c>
      <c r="D9" s="87">
        <v>9.4526481100000002</v>
      </c>
      <c r="E9" s="63">
        <v>1425</v>
      </c>
      <c r="F9" s="87">
        <v>10.753093869999999</v>
      </c>
      <c r="G9" s="87">
        <v>11.389559670000001</v>
      </c>
      <c r="H9" s="63">
        <v>2223</v>
      </c>
      <c r="I9" s="87">
        <v>14.04828109</v>
      </c>
      <c r="J9" s="87">
        <v>14.947708500000001</v>
      </c>
    </row>
    <row r="10" spans="1:16" s="56" customFormat="1" ht="18.899999999999999" customHeight="1" x14ac:dyDescent="0.3">
      <c r="A10" s="73" t="s">
        <v>333</v>
      </c>
      <c r="B10" s="63">
        <v>975</v>
      </c>
      <c r="C10" s="87">
        <v>10.217983649999999</v>
      </c>
      <c r="D10" s="87">
        <v>10.889356129999999</v>
      </c>
      <c r="E10" s="63">
        <v>1105</v>
      </c>
      <c r="F10" s="87">
        <v>11.237669070000001</v>
      </c>
      <c r="G10" s="87">
        <v>12.062278940000001</v>
      </c>
      <c r="H10" s="63">
        <v>1181</v>
      </c>
      <c r="I10" s="87">
        <v>11.50063297</v>
      </c>
      <c r="J10" s="87">
        <v>12.228341519999999</v>
      </c>
    </row>
    <row r="11" spans="1:16" s="56" customFormat="1" ht="18.899999999999999" customHeight="1" x14ac:dyDescent="0.3">
      <c r="A11" s="73" t="s">
        <v>334</v>
      </c>
      <c r="B11" s="63">
        <v>341</v>
      </c>
      <c r="C11" s="87">
        <v>5.7052032800000001</v>
      </c>
      <c r="D11" s="87">
        <v>6.9091527599999996</v>
      </c>
      <c r="E11" s="63">
        <v>372</v>
      </c>
      <c r="F11" s="87">
        <v>6.4572122900000002</v>
      </c>
      <c r="G11" s="87">
        <v>7.4712774499999997</v>
      </c>
      <c r="H11" s="63">
        <v>540</v>
      </c>
      <c r="I11" s="87">
        <v>6.3792085100000007</v>
      </c>
      <c r="J11" s="87">
        <v>7.6767240700000006</v>
      </c>
    </row>
    <row r="12" spans="1:16" s="56" customFormat="1" ht="18.899999999999999" customHeight="1" x14ac:dyDescent="0.3">
      <c r="A12" s="73" t="s">
        <v>210</v>
      </c>
      <c r="B12" s="63">
        <v>293</v>
      </c>
      <c r="C12" s="87">
        <v>6.8618266999999999</v>
      </c>
      <c r="D12" s="87">
        <v>6.9978340799999996</v>
      </c>
      <c r="E12" s="63">
        <v>401</v>
      </c>
      <c r="F12" s="87">
        <v>9.0991604299999995</v>
      </c>
      <c r="G12" s="87">
        <v>9.1953956699999999</v>
      </c>
      <c r="H12" s="63">
        <v>514</v>
      </c>
      <c r="I12" s="87">
        <v>11.44766147</v>
      </c>
      <c r="J12" s="87">
        <v>11.585360590000001</v>
      </c>
    </row>
    <row r="13" spans="1:16" s="56" customFormat="1" ht="18.899999999999999" customHeight="1" x14ac:dyDescent="0.3">
      <c r="A13" s="73" t="s">
        <v>335</v>
      </c>
      <c r="B13" s="63">
        <v>1003</v>
      </c>
      <c r="C13" s="87">
        <v>11.122200040000001</v>
      </c>
      <c r="D13" s="87">
        <v>10.7310123</v>
      </c>
      <c r="E13" s="63">
        <v>1230</v>
      </c>
      <c r="F13" s="87">
        <v>11.946386950000001</v>
      </c>
      <c r="G13" s="87">
        <v>11.799105320000001</v>
      </c>
      <c r="H13" s="63">
        <v>1477</v>
      </c>
      <c r="I13" s="87">
        <v>12.855775089999998</v>
      </c>
      <c r="J13" s="87">
        <v>12.563601180000001</v>
      </c>
    </row>
    <row r="14" spans="1:16" s="56" customFormat="1" ht="18.899999999999999" customHeight="1" x14ac:dyDescent="0.3">
      <c r="A14" s="73" t="s">
        <v>348</v>
      </c>
      <c r="B14" s="63">
        <v>1064</v>
      </c>
      <c r="C14" s="87">
        <v>10.48172594</v>
      </c>
      <c r="D14" s="87">
        <v>10.50438022</v>
      </c>
      <c r="E14" s="63">
        <v>1497</v>
      </c>
      <c r="F14" s="87">
        <v>11.01059135</v>
      </c>
      <c r="G14" s="87">
        <v>11.606628200000001</v>
      </c>
      <c r="H14" s="63">
        <v>1864</v>
      </c>
      <c r="I14" s="87">
        <v>12.9103754</v>
      </c>
      <c r="J14" s="87">
        <v>13.427804249999999</v>
      </c>
    </row>
    <row r="15" spans="1:16" s="56" customFormat="1" ht="18.899999999999999" customHeight="1" x14ac:dyDescent="0.3">
      <c r="A15" s="73" t="s">
        <v>336</v>
      </c>
      <c r="B15" s="63">
        <v>2114</v>
      </c>
      <c r="C15" s="87">
        <v>10.17961188</v>
      </c>
      <c r="D15" s="87">
        <v>11.127356110000001</v>
      </c>
      <c r="E15" s="63">
        <v>2494</v>
      </c>
      <c r="F15" s="87">
        <v>11.746420500000001</v>
      </c>
      <c r="G15" s="87">
        <v>12.5090114</v>
      </c>
      <c r="H15" s="63">
        <v>3135</v>
      </c>
      <c r="I15" s="87">
        <v>13.420376710000001</v>
      </c>
      <c r="J15" s="87">
        <v>13.899534890000002</v>
      </c>
    </row>
    <row r="16" spans="1:16" s="56" customFormat="1" ht="18.899999999999999" customHeight="1" x14ac:dyDescent="0.3">
      <c r="A16" s="73" t="s">
        <v>349</v>
      </c>
      <c r="B16" s="63">
        <v>405</v>
      </c>
      <c r="C16" s="87">
        <v>9.5676824899999993</v>
      </c>
      <c r="D16" s="87">
        <v>9.2738871700000001</v>
      </c>
      <c r="E16" s="63">
        <v>548</v>
      </c>
      <c r="F16" s="87">
        <v>12.339563160000001</v>
      </c>
      <c r="G16" s="87">
        <v>11.909762049999999</v>
      </c>
      <c r="H16" s="63">
        <v>711</v>
      </c>
      <c r="I16" s="87">
        <v>15.12444161</v>
      </c>
      <c r="J16" s="87">
        <v>14.81470281</v>
      </c>
    </row>
    <row r="17" spans="1:16" s="56" customFormat="1" ht="18.899999999999999" customHeight="1" x14ac:dyDescent="0.3">
      <c r="A17" s="73" t="s">
        <v>337</v>
      </c>
      <c r="B17" s="63">
        <v>287</v>
      </c>
      <c r="C17" s="87">
        <v>10.28673835</v>
      </c>
      <c r="D17" s="87">
        <v>9.9228633600000009</v>
      </c>
      <c r="E17" s="63">
        <v>345</v>
      </c>
      <c r="F17" s="87">
        <v>12.11801897</v>
      </c>
      <c r="G17" s="87">
        <v>11.87686596</v>
      </c>
      <c r="H17" s="63">
        <v>392</v>
      </c>
      <c r="I17" s="87">
        <v>13.578108759999999</v>
      </c>
      <c r="J17" s="87">
        <v>13.32442988</v>
      </c>
    </row>
    <row r="18" spans="1:16" s="56" customFormat="1" ht="18.899999999999999" customHeight="1" x14ac:dyDescent="0.3">
      <c r="A18" s="73" t="s">
        <v>338</v>
      </c>
      <c r="B18" s="63">
        <v>705</v>
      </c>
      <c r="C18" s="87">
        <v>12.418530909999999</v>
      </c>
      <c r="D18" s="87">
        <v>11.61560319</v>
      </c>
      <c r="E18" s="63">
        <v>704</v>
      </c>
      <c r="F18" s="87">
        <v>12.121212119999999</v>
      </c>
      <c r="G18" s="87">
        <v>11.48885072</v>
      </c>
      <c r="H18" s="63">
        <v>844</v>
      </c>
      <c r="I18" s="87">
        <v>14.18725836</v>
      </c>
      <c r="J18" s="87">
        <v>13.39864311</v>
      </c>
    </row>
    <row r="19" spans="1:16" s="56" customFormat="1" ht="18.899999999999999" customHeight="1" x14ac:dyDescent="0.3">
      <c r="A19" s="73" t="s">
        <v>339</v>
      </c>
      <c r="B19" s="63">
        <v>398</v>
      </c>
      <c r="C19" s="87">
        <v>10.28158099</v>
      </c>
      <c r="D19" s="87">
        <v>9.2492438799999999</v>
      </c>
      <c r="E19" s="63">
        <v>459</v>
      </c>
      <c r="F19" s="87">
        <v>11.288735860000001</v>
      </c>
      <c r="G19" s="87">
        <v>10.263855869999999</v>
      </c>
      <c r="H19" s="63">
        <v>569</v>
      </c>
      <c r="I19" s="87">
        <v>13.026556780000002</v>
      </c>
      <c r="J19" s="87">
        <v>11.983769299999999</v>
      </c>
    </row>
    <row r="20" spans="1:16" s="56" customFormat="1" ht="18.899999999999999" customHeight="1" x14ac:dyDescent="0.3">
      <c r="A20" s="73" t="s">
        <v>340</v>
      </c>
      <c r="B20" s="63">
        <v>478</v>
      </c>
      <c r="C20" s="87">
        <v>9.5561775299999994</v>
      </c>
      <c r="D20" s="87">
        <v>9.4605700200000005</v>
      </c>
      <c r="E20" s="63">
        <v>587</v>
      </c>
      <c r="F20" s="87">
        <v>11.334234410000001</v>
      </c>
      <c r="G20" s="87">
        <v>11.19511323</v>
      </c>
      <c r="H20" s="63">
        <v>731</v>
      </c>
      <c r="I20" s="87">
        <v>12.59693262</v>
      </c>
      <c r="J20" s="87">
        <v>12.666814279999999</v>
      </c>
    </row>
    <row r="21" spans="1:16" s="56" customFormat="1" ht="18.899999999999999" customHeight="1" x14ac:dyDescent="0.3">
      <c r="A21" s="73" t="s">
        <v>341</v>
      </c>
      <c r="B21" s="63">
        <v>360</v>
      </c>
      <c r="C21" s="87">
        <v>7.8006500500000007</v>
      </c>
      <c r="D21" s="87">
        <v>7.71089818</v>
      </c>
      <c r="E21" s="63">
        <v>439</v>
      </c>
      <c r="F21" s="87">
        <v>9.7252990700000002</v>
      </c>
      <c r="G21" s="87">
        <v>9.3719471799999994</v>
      </c>
      <c r="H21" s="63">
        <v>598</v>
      </c>
      <c r="I21" s="87">
        <v>12.77231952</v>
      </c>
      <c r="J21" s="87">
        <v>12.59569887</v>
      </c>
    </row>
    <row r="22" spans="1:16" s="56" customFormat="1" ht="18.899999999999999" customHeight="1" x14ac:dyDescent="0.3">
      <c r="A22" s="73" t="s">
        <v>350</v>
      </c>
      <c r="B22" s="63">
        <v>864</v>
      </c>
      <c r="C22" s="87">
        <v>10.885725089999999</v>
      </c>
      <c r="D22" s="87">
        <v>10.321338859999999</v>
      </c>
      <c r="E22" s="63">
        <v>935</v>
      </c>
      <c r="F22" s="87">
        <v>11.57178218</v>
      </c>
      <c r="G22" s="87">
        <v>10.894682960000001</v>
      </c>
      <c r="H22" s="63">
        <v>1146</v>
      </c>
      <c r="I22" s="87">
        <v>13.11663042</v>
      </c>
      <c r="J22" s="87">
        <v>12.410509129999999</v>
      </c>
    </row>
    <row r="23" spans="1:16" s="56" customFormat="1" ht="18.899999999999999" customHeight="1" x14ac:dyDescent="0.3">
      <c r="A23" s="73" t="s">
        <v>342</v>
      </c>
      <c r="B23" s="63">
        <v>1446</v>
      </c>
      <c r="C23" s="87">
        <v>9.7841531899999996</v>
      </c>
      <c r="D23" s="87">
        <v>10.923296280000001</v>
      </c>
      <c r="E23" s="63">
        <v>1810</v>
      </c>
      <c r="F23" s="87">
        <v>10.5012764</v>
      </c>
      <c r="G23" s="87">
        <v>11.601904509999999</v>
      </c>
      <c r="H23" s="63">
        <v>2000</v>
      </c>
      <c r="I23" s="87">
        <v>11.99544173</v>
      </c>
      <c r="J23" s="87">
        <v>12.909265299999999</v>
      </c>
    </row>
    <row r="24" spans="1:16" s="56" customFormat="1" ht="18.899999999999999" customHeight="1" x14ac:dyDescent="0.3">
      <c r="A24" s="73" t="s">
        <v>343</v>
      </c>
      <c r="B24" s="63">
        <v>621</v>
      </c>
      <c r="C24" s="87">
        <v>8.5548973700000008</v>
      </c>
      <c r="D24" s="87">
        <v>8.6917865499999998</v>
      </c>
      <c r="E24" s="63">
        <v>774</v>
      </c>
      <c r="F24" s="87">
        <v>10.30763084</v>
      </c>
      <c r="G24" s="87">
        <v>10.4171885</v>
      </c>
      <c r="H24" s="63">
        <v>1013</v>
      </c>
      <c r="I24" s="87">
        <v>12.76944409</v>
      </c>
      <c r="J24" s="87">
        <v>13.28984745</v>
      </c>
    </row>
    <row r="25" spans="1:16" s="56" customFormat="1" ht="18.899999999999999" customHeight="1" x14ac:dyDescent="0.3">
      <c r="A25" s="73" t="s">
        <v>344</v>
      </c>
      <c r="B25" s="63">
        <v>1593</v>
      </c>
      <c r="C25" s="87">
        <v>10.71644803</v>
      </c>
      <c r="D25" s="87">
        <v>9.9649264300000002</v>
      </c>
      <c r="E25" s="63">
        <v>2102</v>
      </c>
      <c r="F25" s="87">
        <v>13.501188259999999</v>
      </c>
      <c r="G25" s="87">
        <v>12.7837555</v>
      </c>
      <c r="H25" s="63">
        <v>2463</v>
      </c>
      <c r="I25" s="87">
        <v>15.53845183</v>
      </c>
      <c r="J25" s="87">
        <v>14.40824851</v>
      </c>
    </row>
    <row r="26" spans="1:16" s="56" customFormat="1" ht="18.899999999999999" customHeight="1" x14ac:dyDescent="0.3">
      <c r="A26" s="73" t="s">
        <v>345</v>
      </c>
      <c r="B26" s="63">
        <v>488</v>
      </c>
      <c r="C26" s="87">
        <v>7.88368336</v>
      </c>
      <c r="D26" s="87">
        <v>8.8508259000000002</v>
      </c>
      <c r="E26" s="63">
        <v>562</v>
      </c>
      <c r="F26" s="87">
        <v>9.0136327200000004</v>
      </c>
      <c r="G26" s="87">
        <v>10.166534909999999</v>
      </c>
      <c r="H26" s="63">
        <v>658</v>
      </c>
      <c r="I26" s="87">
        <v>10.0304878</v>
      </c>
      <c r="J26" s="87">
        <v>10.88967364</v>
      </c>
    </row>
    <row r="27" spans="1:16" s="56" customFormat="1" ht="18.899999999999999" customHeight="1" x14ac:dyDescent="0.3">
      <c r="A27" s="74" t="s">
        <v>174</v>
      </c>
      <c r="B27" s="75">
        <v>17571</v>
      </c>
      <c r="C27" s="88">
        <v>9.50539077</v>
      </c>
      <c r="D27" s="88">
        <v>9.1528300800000011</v>
      </c>
      <c r="E27" s="75">
        <v>22042</v>
      </c>
      <c r="F27" s="88">
        <v>10.89338401</v>
      </c>
      <c r="G27" s="88">
        <v>10.78111889</v>
      </c>
      <c r="H27" s="75">
        <v>28232</v>
      </c>
      <c r="I27" s="88">
        <v>12.666394480000001</v>
      </c>
      <c r="J27" s="88">
        <v>13.000896730000001</v>
      </c>
    </row>
    <row r="28" spans="1:16" ht="18.899999999999999" customHeight="1" x14ac:dyDescent="0.25">
      <c r="A28" s="76" t="s">
        <v>29</v>
      </c>
      <c r="B28" s="77">
        <v>132618</v>
      </c>
      <c r="C28" s="91">
        <v>10.3412218</v>
      </c>
      <c r="D28" s="91">
        <v>9.8517086799999998</v>
      </c>
      <c r="E28" s="77">
        <v>161345</v>
      </c>
      <c r="F28" s="91">
        <v>11.795708230000001</v>
      </c>
      <c r="G28" s="91">
        <v>11.563728639999999</v>
      </c>
      <c r="H28" s="77">
        <v>199636</v>
      </c>
      <c r="I28" s="91">
        <v>13.88751886</v>
      </c>
      <c r="J28" s="91">
        <v>13.88751886</v>
      </c>
      <c r="K28" s="78"/>
      <c r="L28" s="78"/>
    </row>
    <row r="29" spans="1:16" ht="18.899999999999999" customHeight="1" x14ac:dyDescent="0.25">
      <c r="A29" s="66" t="s">
        <v>426</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3" t="s">
        <v>473</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451</v>
      </c>
      <c r="B1" s="55"/>
      <c r="C1" s="55"/>
      <c r="D1" s="55"/>
      <c r="E1" s="55"/>
      <c r="F1" s="55"/>
      <c r="G1" s="55"/>
      <c r="H1" s="55"/>
      <c r="I1" s="55"/>
      <c r="J1" s="55"/>
    </row>
    <row r="2" spans="1:16" s="56" customFormat="1" ht="18.899999999999999" customHeight="1" x14ac:dyDescent="0.3">
      <c r="A2" s="1" t="s">
        <v>455</v>
      </c>
      <c r="B2" s="57"/>
      <c r="C2" s="57"/>
      <c r="D2" s="57"/>
      <c r="E2" s="57"/>
      <c r="F2" s="57"/>
      <c r="G2" s="57"/>
      <c r="H2" s="57"/>
      <c r="I2" s="57"/>
      <c r="J2" s="57"/>
    </row>
    <row r="3" spans="1:16" s="60" customFormat="1" ht="54" customHeight="1" x14ac:dyDescent="0.3">
      <c r="A3" s="110" t="s">
        <v>461</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352</v>
      </c>
      <c r="B4" s="63">
        <v>1228</v>
      </c>
      <c r="C4" s="87">
        <v>9.0487067999999997</v>
      </c>
      <c r="D4" s="87">
        <v>8.4159314199999997</v>
      </c>
      <c r="E4" s="63">
        <v>1628</v>
      </c>
      <c r="F4" s="87">
        <v>11.051524000000001</v>
      </c>
      <c r="G4" s="87">
        <v>10.53560248</v>
      </c>
      <c r="H4" s="63">
        <v>2386</v>
      </c>
      <c r="I4" s="87">
        <v>14.309703730000001</v>
      </c>
      <c r="J4" s="87">
        <v>13.822986949999999</v>
      </c>
    </row>
    <row r="5" spans="1:16" s="56" customFormat="1" ht="18.899999999999999" customHeight="1" x14ac:dyDescent="0.3">
      <c r="A5" s="73" t="s">
        <v>360</v>
      </c>
      <c r="B5" s="63">
        <v>1036</v>
      </c>
      <c r="C5" s="87">
        <v>13.065960400000002</v>
      </c>
      <c r="D5" s="87">
        <v>10.64884732</v>
      </c>
      <c r="E5" s="63">
        <v>1245</v>
      </c>
      <c r="F5" s="87">
        <v>15.57223265</v>
      </c>
      <c r="G5" s="87">
        <v>12.983697580000001</v>
      </c>
      <c r="H5" s="63">
        <v>1530</v>
      </c>
      <c r="I5" s="87">
        <v>18.706443329999999</v>
      </c>
      <c r="J5" s="87">
        <v>16.517220890000001</v>
      </c>
    </row>
    <row r="6" spans="1:16" s="56" customFormat="1" ht="18.899999999999999" customHeight="1" x14ac:dyDescent="0.3">
      <c r="A6" s="73" t="s">
        <v>353</v>
      </c>
      <c r="B6" s="63">
        <v>899</v>
      </c>
      <c r="C6" s="87">
        <v>11.007713970000001</v>
      </c>
      <c r="D6" s="87">
        <v>9.6237755800000002</v>
      </c>
      <c r="E6" s="63">
        <v>1209</v>
      </c>
      <c r="F6" s="87">
        <v>13.78877737</v>
      </c>
      <c r="G6" s="87">
        <v>12.572413569999998</v>
      </c>
      <c r="H6" s="63">
        <v>1507</v>
      </c>
      <c r="I6" s="87">
        <v>16.25674218</v>
      </c>
      <c r="J6" s="87">
        <v>14.9614946</v>
      </c>
    </row>
    <row r="7" spans="1:16" s="56" customFormat="1" ht="18.899999999999999" customHeight="1" x14ac:dyDescent="0.3">
      <c r="A7" s="73" t="s">
        <v>361</v>
      </c>
      <c r="B7" s="63">
        <v>1650</v>
      </c>
      <c r="C7" s="87">
        <v>10.01456664</v>
      </c>
      <c r="D7" s="87">
        <v>8.8829036099999996</v>
      </c>
      <c r="E7" s="63">
        <v>2076</v>
      </c>
      <c r="F7" s="87">
        <v>12.39476984</v>
      </c>
      <c r="G7" s="87">
        <v>11.201418289999999</v>
      </c>
      <c r="H7" s="63">
        <v>2661</v>
      </c>
      <c r="I7" s="87">
        <v>15.29925832</v>
      </c>
      <c r="J7" s="87">
        <v>13.962507220000001</v>
      </c>
    </row>
    <row r="8" spans="1:16" s="56" customFormat="1" ht="18.899999999999999" customHeight="1" x14ac:dyDescent="0.3">
      <c r="A8" s="73" t="s">
        <v>362</v>
      </c>
      <c r="B8" s="63">
        <v>418</v>
      </c>
      <c r="C8" s="87">
        <v>8.48042199</v>
      </c>
      <c r="D8" s="87">
        <v>8.4665383999999992</v>
      </c>
      <c r="E8" s="63">
        <v>553</v>
      </c>
      <c r="F8" s="87">
        <v>10.985299960000001</v>
      </c>
      <c r="G8" s="87">
        <v>11.201689049999999</v>
      </c>
      <c r="H8" s="63">
        <v>606</v>
      </c>
      <c r="I8" s="87">
        <v>11.40383892</v>
      </c>
      <c r="J8" s="87">
        <v>11.421965100000001</v>
      </c>
    </row>
    <row r="9" spans="1:16" s="56" customFormat="1" ht="18.899999999999999" customHeight="1" x14ac:dyDescent="0.3">
      <c r="A9" s="73" t="s">
        <v>363</v>
      </c>
      <c r="B9" s="63">
        <v>2022</v>
      </c>
      <c r="C9" s="87">
        <v>10.87623043</v>
      </c>
      <c r="D9" s="87">
        <v>10.17769195</v>
      </c>
      <c r="E9" s="63">
        <v>2422</v>
      </c>
      <c r="F9" s="87">
        <v>12.640918579999999</v>
      </c>
      <c r="G9" s="87">
        <v>11.920342850000001</v>
      </c>
      <c r="H9" s="63">
        <v>3046</v>
      </c>
      <c r="I9" s="87">
        <v>15.242956509999999</v>
      </c>
      <c r="J9" s="87">
        <v>14.491178190000001</v>
      </c>
    </row>
    <row r="10" spans="1:16" s="56" customFormat="1" ht="18.899999999999999" customHeight="1" x14ac:dyDescent="0.3">
      <c r="A10" s="73" t="s">
        <v>354</v>
      </c>
      <c r="B10" s="63">
        <v>375</v>
      </c>
      <c r="C10" s="87">
        <v>10.72654462</v>
      </c>
      <c r="D10" s="87">
        <v>9.9977663400000001</v>
      </c>
      <c r="E10" s="63">
        <v>443</v>
      </c>
      <c r="F10" s="87">
        <v>12.675250360000001</v>
      </c>
      <c r="G10" s="87">
        <v>12.012886720000001</v>
      </c>
      <c r="H10" s="63">
        <v>510</v>
      </c>
      <c r="I10" s="87">
        <v>14.427156999999999</v>
      </c>
      <c r="J10" s="87">
        <v>13.374918659999999</v>
      </c>
    </row>
    <row r="11" spans="1:16" s="56" customFormat="1" ht="18.899999999999999" customHeight="1" x14ac:dyDescent="0.3">
      <c r="A11" s="73" t="s">
        <v>355</v>
      </c>
      <c r="B11" s="63">
        <v>721</v>
      </c>
      <c r="C11" s="87">
        <v>12.26399047</v>
      </c>
      <c r="D11" s="87">
        <v>9.562835849999999</v>
      </c>
      <c r="E11" s="63">
        <v>920</v>
      </c>
      <c r="F11" s="87">
        <v>15.325670499999999</v>
      </c>
      <c r="G11" s="87">
        <v>12.167922470000001</v>
      </c>
      <c r="H11" s="63">
        <v>1154</v>
      </c>
      <c r="I11" s="87">
        <v>18.294229550000001</v>
      </c>
      <c r="J11" s="87">
        <v>15.62130561</v>
      </c>
    </row>
    <row r="12" spans="1:16" s="56" customFormat="1" ht="18.899999999999999" customHeight="1" x14ac:dyDescent="0.3">
      <c r="A12" s="73" t="s">
        <v>356</v>
      </c>
      <c r="B12" s="63">
        <v>1064</v>
      </c>
      <c r="C12" s="87">
        <v>12.30057803</v>
      </c>
      <c r="D12" s="87">
        <v>11.17506079</v>
      </c>
      <c r="E12" s="63">
        <v>1261</v>
      </c>
      <c r="F12" s="87">
        <v>13.30168776</v>
      </c>
      <c r="G12" s="87">
        <v>12.199530059999999</v>
      </c>
      <c r="H12" s="63">
        <v>1727</v>
      </c>
      <c r="I12" s="87">
        <v>16.969637420000002</v>
      </c>
      <c r="J12" s="87">
        <v>16.094449279999999</v>
      </c>
    </row>
    <row r="13" spans="1:16" s="56" customFormat="1" ht="18.899999999999999" customHeight="1" x14ac:dyDescent="0.3">
      <c r="A13" s="73" t="s">
        <v>357</v>
      </c>
      <c r="B13" s="63">
        <v>381</v>
      </c>
      <c r="C13" s="87">
        <v>9.1630591600000013</v>
      </c>
      <c r="D13" s="87">
        <v>8.1709101400000002</v>
      </c>
      <c r="E13" s="63">
        <v>478</v>
      </c>
      <c r="F13" s="87">
        <v>11.59349988</v>
      </c>
      <c r="G13" s="87">
        <v>10.33732693</v>
      </c>
      <c r="H13" s="63">
        <v>584</v>
      </c>
      <c r="I13" s="87">
        <v>13.667212729999999</v>
      </c>
      <c r="J13" s="87">
        <v>12.279329749999999</v>
      </c>
    </row>
    <row r="14" spans="1:16" s="56" customFormat="1" ht="18.899999999999999" customHeight="1" x14ac:dyDescent="0.3">
      <c r="A14" s="73" t="s">
        <v>364</v>
      </c>
      <c r="B14" s="63">
        <v>511</v>
      </c>
      <c r="C14" s="87">
        <v>7.8458467700000005</v>
      </c>
      <c r="D14" s="87">
        <v>8.2664358</v>
      </c>
      <c r="E14" s="63">
        <v>705</v>
      </c>
      <c r="F14" s="87">
        <v>9.9745331099999994</v>
      </c>
      <c r="G14" s="87">
        <v>10.81612046</v>
      </c>
      <c r="H14" s="63">
        <v>905</v>
      </c>
      <c r="I14" s="87">
        <v>12.09246392</v>
      </c>
      <c r="J14" s="87">
        <v>12.995253440000001</v>
      </c>
    </row>
    <row r="15" spans="1:16" s="56" customFormat="1" ht="18.899999999999999" customHeight="1" x14ac:dyDescent="0.3">
      <c r="A15" s="73" t="s">
        <v>358</v>
      </c>
      <c r="B15" s="63">
        <v>1536</v>
      </c>
      <c r="C15" s="87">
        <v>15.71355499</v>
      </c>
      <c r="D15" s="87">
        <v>13.997365689999999</v>
      </c>
      <c r="E15" s="63">
        <v>1804</v>
      </c>
      <c r="F15" s="87">
        <v>17.413127410000001</v>
      </c>
      <c r="G15" s="87">
        <v>15.858101</v>
      </c>
      <c r="H15" s="63">
        <v>2183</v>
      </c>
      <c r="I15" s="87">
        <v>20.73518237</v>
      </c>
      <c r="J15" s="87">
        <v>18.466485930000001</v>
      </c>
    </row>
    <row r="16" spans="1:16" s="56" customFormat="1" ht="18.899999999999999" customHeight="1" x14ac:dyDescent="0.3">
      <c r="A16" s="73" t="s">
        <v>365</v>
      </c>
      <c r="B16" s="63">
        <v>628</v>
      </c>
      <c r="C16" s="87">
        <v>9.2203787999999989</v>
      </c>
      <c r="D16" s="87">
        <v>9.3774494199999996</v>
      </c>
      <c r="E16" s="63">
        <v>691</v>
      </c>
      <c r="F16" s="87">
        <v>10.8477237</v>
      </c>
      <c r="G16" s="87">
        <v>10.85081233</v>
      </c>
      <c r="H16" s="63">
        <v>894</v>
      </c>
      <c r="I16" s="87">
        <v>11.908885039999999</v>
      </c>
      <c r="J16" s="87">
        <v>12.405792549999999</v>
      </c>
    </row>
    <row r="17" spans="1:16" s="56" customFormat="1" ht="18.899999999999999" customHeight="1" x14ac:dyDescent="0.3">
      <c r="A17" s="73" t="s">
        <v>366</v>
      </c>
      <c r="B17" s="63">
        <v>751</v>
      </c>
      <c r="C17" s="87">
        <v>12.08366854</v>
      </c>
      <c r="D17" s="87">
        <v>13.400529729999999</v>
      </c>
      <c r="E17" s="63">
        <v>802</v>
      </c>
      <c r="F17" s="87">
        <v>13.00892133</v>
      </c>
      <c r="G17" s="87">
        <v>13.924870819999999</v>
      </c>
      <c r="H17" s="63">
        <v>988</v>
      </c>
      <c r="I17" s="87">
        <v>16.18875963</v>
      </c>
      <c r="J17" s="87">
        <v>16.804564679999999</v>
      </c>
    </row>
    <row r="18" spans="1:16" s="56" customFormat="1" ht="18.899999999999999" customHeight="1" x14ac:dyDescent="0.3">
      <c r="A18" s="73" t="s">
        <v>359</v>
      </c>
      <c r="B18" s="63">
        <v>183</v>
      </c>
      <c r="C18" s="87">
        <v>5.2571100299999998</v>
      </c>
      <c r="D18" s="87">
        <v>7.3068452199999996</v>
      </c>
      <c r="E18" s="63">
        <v>246</v>
      </c>
      <c r="F18" s="87">
        <v>6.6975224599999992</v>
      </c>
      <c r="G18" s="87">
        <v>9.1187950200000003</v>
      </c>
      <c r="H18" s="63">
        <v>282</v>
      </c>
      <c r="I18" s="87">
        <v>7.2289156600000002</v>
      </c>
      <c r="J18" s="87">
        <v>9.5206347999999998</v>
      </c>
    </row>
    <row r="19" spans="1:16" s="56" customFormat="1" ht="18.899999999999999" customHeight="1" x14ac:dyDescent="0.3">
      <c r="A19" s="74" t="s">
        <v>49</v>
      </c>
      <c r="B19" s="75">
        <v>13403</v>
      </c>
      <c r="C19" s="88">
        <v>10.75328343</v>
      </c>
      <c r="D19" s="88">
        <v>9.5625402499999996</v>
      </c>
      <c r="E19" s="75">
        <v>16483</v>
      </c>
      <c r="F19" s="88">
        <v>12.760307800000001</v>
      </c>
      <c r="G19" s="88">
        <v>12.072264759999999</v>
      </c>
      <c r="H19" s="75">
        <v>20963</v>
      </c>
      <c r="I19" s="88">
        <v>15.343009169999998</v>
      </c>
      <c r="J19" s="88">
        <v>14.801395179999998</v>
      </c>
    </row>
    <row r="20" spans="1:16" ht="18.899999999999999" customHeight="1" x14ac:dyDescent="0.25">
      <c r="A20" s="76" t="s">
        <v>29</v>
      </c>
      <c r="B20" s="77">
        <v>132618</v>
      </c>
      <c r="C20" s="91">
        <v>10.3412218</v>
      </c>
      <c r="D20" s="91">
        <v>9.8517086799999998</v>
      </c>
      <c r="E20" s="77">
        <v>161345</v>
      </c>
      <c r="F20" s="91">
        <v>11.795708230000001</v>
      </c>
      <c r="G20" s="91">
        <v>11.563728639999999</v>
      </c>
      <c r="H20" s="77">
        <v>199636</v>
      </c>
      <c r="I20" s="91">
        <v>13.88751886</v>
      </c>
      <c r="J20" s="91">
        <v>13.88751886</v>
      </c>
      <c r="K20" s="78"/>
      <c r="L20" s="78"/>
    </row>
    <row r="21" spans="1:16" ht="18.899999999999999" customHeight="1" x14ac:dyDescent="0.25">
      <c r="A21" s="66" t="s">
        <v>426</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3" t="s">
        <v>473</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452</v>
      </c>
      <c r="B1" s="55"/>
      <c r="C1" s="55"/>
      <c r="D1" s="55"/>
      <c r="E1" s="55"/>
      <c r="F1" s="55"/>
      <c r="G1" s="55"/>
      <c r="H1" s="55"/>
      <c r="I1" s="55"/>
      <c r="J1" s="55"/>
    </row>
    <row r="2" spans="1:16" s="56" customFormat="1" ht="18.899999999999999" customHeight="1" x14ac:dyDescent="0.3">
      <c r="A2" s="1" t="s">
        <v>455</v>
      </c>
      <c r="B2" s="57"/>
      <c r="C2" s="57"/>
      <c r="D2" s="57"/>
      <c r="E2" s="57"/>
      <c r="F2" s="57"/>
      <c r="G2" s="57"/>
      <c r="H2" s="57"/>
      <c r="I2" s="57"/>
      <c r="J2" s="57"/>
    </row>
    <row r="3" spans="1:16" s="60" customFormat="1" ht="54" customHeight="1" x14ac:dyDescent="0.3">
      <c r="A3" s="110" t="s">
        <v>461</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382</v>
      </c>
      <c r="B4" s="63">
        <v>1800</v>
      </c>
      <c r="C4" s="87">
        <v>11.89610733</v>
      </c>
      <c r="D4" s="87">
        <v>11.61041479</v>
      </c>
      <c r="E4" s="63">
        <v>2307</v>
      </c>
      <c r="F4" s="87">
        <v>14.588339450000001</v>
      </c>
      <c r="G4" s="87">
        <v>14.167411150000001</v>
      </c>
      <c r="H4" s="63">
        <v>2839</v>
      </c>
      <c r="I4" s="87">
        <v>18.012816449999999</v>
      </c>
      <c r="J4" s="87">
        <v>17.972366749999999</v>
      </c>
    </row>
    <row r="5" spans="1:16" s="56" customFormat="1" ht="18.899999999999999" customHeight="1" x14ac:dyDescent="0.3">
      <c r="A5" s="73" t="s">
        <v>367</v>
      </c>
      <c r="B5" s="63">
        <v>1834</v>
      </c>
      <c r="C5" s="87">
        <v>11.96425077</v>
      </c>
      <c r="D5" s="87">
        <v>11.4624556</v>
      </c>
      <c r="E5" s="63">
        <v>2141</v>
      </c>
      <c r="F5" s="87">
        <v>13.889970160000001</v>
      </c>
      <c r="G5" s="87">
        <v>13.450921809999999</v>
      </c>
      <c r="H5" s="63">
        <v>2553</v>
      </c>
      <c r="I5" s="87">
        <v>16.331883320000003</v>
      </c>
      <c r="J5" s="87">
        <v>16.06727124</v>
      </c>
    </row>
    <row r="6" spans="1:16" s="56" customFormat="1" ht="18.899999999999999" customHeight="1" x14ac:dyDescent="0.3">
      <c r="A6" s="73" t="s">
        <v>400</v>
      </c>
      <c r="B6" s="63">
        <v>1239</v>
      </c>
      <c r="C6" s="87">
        <v>12.640277489999999</v>
      </c>
      <c r="D6" s="87">
        <v>12.26197208</v>
      </c>
      <c r="E6" s="63">
        <v>1517</v>
      </c>
      <c r="F6" s="87">
        <v>13.54827186</v>
      </c>
      <c r="G6" s="87">
        <v>13.625982850000002</v>
      </c>
      <c r="H6" s="63">
        <v>1952</v>
      </c>
      <c r="I6" s="87">
        <v>14.773329299999999</v>
      </c>
      <c r="J6" s="87">
        <v>14.893377769999999</v>
      </c>
    </row>
    <row r="7" spans="1:16" s="56" customFormat="1" ht="18.899999999999999" customHeight="1" x14ac:dyDescent="0.3">
      <c r="A7" s="73" t="s">
        <v>368</v>
      </c>
      <c r="B7" s="63">
        <v>1215</v>
      </c>
      <c r="C7" s="87">
        <v>10.61691716</v>
      </c>
      <c r="D7" s="87">
        <v>9.8254876000000007</v>
      </c>
      <c r="E7" s="63">
        <v>1400</v>
      </c>
      <c r="F7" s="87">
        <v>11.31495999</v>
      </c>
      <c r="G7" s="87">
        <v>10.99875421</v>
      </c>
      <c r="H7" s="63">
        <v>1688</v>
      </c>
      <c r="I7" s="87">
        <v>12.452969379999999</v>
      </c>
      <c r="J7" s="87">
        <v>12.374414459999999</v>
      </c>
    </row>
    <row r="8" spans="1:16" s="56" customFormat="1" ht="18.899999999999999" customHeight="1" x14ac:dyDescent="0.3">
      <c r="A8" s="73" t="s">
        <v>369</v>
      </c>
      <c r="B8" s="63">
        <v>1429</v>
      </c>
      <c r="C8" s="87">
        <v>14.207595940000001</v>
      </c>
      <c r="D8" s="87">
        <v>13.187386200000001</v>
      </c>
      <c r="E8" s="63">
        <v>1692</v>
      </c>
      <c r="F8" s="87">
        <v>16.668308539999998</v>
      </c>
      <c r="G8" s="87">
        <v>15.636002209999999</v>
      </c>
      <c r="H8" s="63">
        <v>2056</v>
      </c>
      <c r="I8" s="87">
        <v>19.860896450000002</v>
      </c>
      <c r="J8" s="87">
        <v>19.10496277</v>
      </c>
    </row>
    <row r="9" spans="1:16" s="56" customFormat="1" ht="18.899999999999999" customHeight="1" x14ac:dyDescent="0.3">
      <c r="A9" s="73" t="s">
        <v>381</v>
      </c>
      <c r="B9" s="63">
        <v>948</v>
      </c>
      <c r="C9" s="87">
        <v>13.097540760000001</v>
      </c>
      <c r="D9" s="87">
        <v>12.42570194</v>
      </c>
      <c r="E9" s="63">
        <v>1223</v>
      </c>
      <c r="F9" s="87">
        <v>15.829666059999999</v>
      </c>
      <c r="G9" s="87">
        <v>14.798428210000001</v>
      </c>
      <c r="H9" s="63">
        <v>1620</v>
      </c>
      <c r="I9" s="87">
        <v>19.47817723</v>
      </c>
      <c r="J9" s="87">
        <v>18.301815120000001</v>
      </c>
    </row>
    <row r="10" spans="1:16" s="56" customFormat="1" ht="18.899999999999999" customHeight="1" x14ac:dyDescent="0.3">
      <c r="A10" s="73" t="s">
        <v>370</v>
      </c>
      <c r="B10" s="63">
        <v>576</v>
      </c>
      <c r="C10" s="87">
        <v>10.992366410000001</v>
      </c>
      <c r="D10" s="87">
        <v>9.7881876400000003</v>
      </c>
      <c r="E10" s="63">
        <v>693</v>
      </c>
      <c r="F10" s="87">
        <v>13.55103637</v>
      </c>
      <c r="G10" s="87">
        <v>12.092019330000001</v>
      </c>
      <c r="H10" s="63">
        <v>779</v>
      </c>
      <c r="I10" s="87">
        <v>15.42879778</v>
      </c>
      <c r="J10" s="87">
        <v>13.857369380000002</v>
      </c>
    </row>
    <row r="11" spans="1:16" s="56" customFormat="1" ht="18.899999999999999" customHeight="1" x14ac:dyDescent="0.3">
      <c r="A11" s="73" t="s">
        <v>371</v>
      </c>
      <c r="B11" s="63">
        <v>611</v>
      </c>
      <c r="C11" s="87">
        <v>10.893207350000001</v>
      </c>
      <c r="D11" s="87">
        <v>9.611199280000001</v>
      </c>
      <c r="E11" s="63">
        <v>800</v>
      </c>
      <c r="F11" s="87">
        <v>14.56664239</v>
      </c>
      <c r="G11" s="87">
        <v>13.063583470000001</v>
      </c>
      <c r="H11" s="63">
        <v>981</v>
      </c>
      <c r="I11" s="87">
        <v>18.19362018</v>
      </c>
      <c r="J11" s="87">
        <v>16.502609620000001</v>
      </c>
    </row>
    <row r="12" spans="1:16" s="56" customFormat="1" ht="18.899999999999999" customHeight="1" x14ac:dyDescent="0.3">
      <c r="A12" s="73" t="s">
        <v>372</v>
      </c>
      <c r="B12" s="63">
        <v>1310</v>
      </c>
      <c r="C12" s="87">
        <v>11.00932852</v>
      </c>
      <c r="D12" s="87">
        <v>9.7723575699999987</v>
      </c>
      <c r="E12" s="63">
        <v>1640</v>
      </c>
      <c r="F12" s="87">
        <v>13.359400460000002</v>
      </c>
      <c r="G12" s="87">
        <v>12.285377969999999</v>
      </c>
      <c r="H12" s="63">
        <v>2197</v>
      </c>
      <c r="I12" s="87">
        <v>17.27472873</v>
      </c>
      <c r="J12" s="87">
        <v>16.170552409999999</v>
      </c>
    </row>
    <row r="13" spans="1:16" s="56" customFormat="1" ht="18.899999999999999" customHeight="1" x14ac:dyDescent="0.3">
      <c r="A13" s="73" t="s">
        <v>373</v>
      </c>
      <c r="B13" s="63">
        <v>1727</v>
      </c>
      <c r="C13" s="87">
        <v>12.18944099</v>
      </c>
      <c r="D13" s="87">
        <v>11.48200544</v>
      </c>
      <c r="E13" s="63">
        <v>2036</v>
      </c>
      <c r="F13" s="87">
        <v>14.445863489999999</v>
      </c>
      <c r="G13" s="87">
        <v>13.679639079999999</v>
      </c>
      <c r="H13" s="63">
        <v>2419</v>
      </c>
      <c r="I13" s="87">
        <v>17.22689076</v>
      </c>
      <c r="J13" s="87">
        <v>16.609056210000002</v>
      </c>
    </row>
    <row r="14" spans="1:16" s="56" customFormat="1" ht="18.899999999999999" customHeight="1" x14ac:dyDescent="0.3">
      <c r="A14" s="73" t="s">
        <v>374</v>
      </c>
      <c r="B14" s="63">
        <v>1232</v>
      </c>
      <c r="C14" s="87">
        <v>10.29928106</v>
      </c>
      <c r="D14" s="87">
        <v>9.75777991</v>
      </c>
      <c r="E14" s="63">
        <v>1420</v>
      </c>
      <c r="F14" s="87">
        <v>12.09334015</v>
      </c>
      <c r="G14" s="87">
        <v>11.54734244</v>
      </c>
      <c r="H14" s="63">
        <v>1677</v>
      </c>
      <c r="I14" s="87">
        <v>14.18061898</v>
      </c>
      <c r="J14" s="87">
        <v>13.61368442</v>
      </c>
    </row>
    <row r="15" spans="1:16" s="56" customFormat="1" ht="18.899999999999999" customHeight="1" x14ac:dyDescent="0.3">
      <c r="A15" s="73" t="s">
        <v>375</v>
      </c>
      <c r="B15" s="63">
        <v>1282</v>
      </c>
      <c r="C15" s="87">
        <v>14.644733839999999</v>
      </c>
      <c r="D15" s="87">
        <v>12.95720451</v>
      </c>
      <c r="E15" s="63">
        <v>1416</v>
      </c>
      <c r="F15" s="87">
        <v>15.6585204</v>
      </c>
      <c r="G15" s="87">
        <v>14.150613270000001</v>
      </c>
      <c r="H15" s="63">
        <v>1749</v>
      </c>
      <c r="I15" s="87">
        <v>18.721901089999999</v>
      </c>
      <c r="J15" s="87">
        <v>17.475826790000003</v>
      </c>
    </row>
    <row r="16" spans="1:16" s="56" customFormat="1" ht="18.899999999999999" customHeight="1" x14ac:dyDescent="0.3">
      <c r="A16" s="73" t="s">
        <v>376</v>
      </c>
      <c r="B16" s="63">
        <v>546</v>
      </c>
      <c r="C16" s="87">
        <v>10.36249763</v>
      </c>
      <c r="D16" s="87">
        <v>9.1181976000000002</v>
      </c>
      <c r="E16" s="63">
        <v>704</v>
      </c>
      <c r="F16" s="87">
        <v>12.974566900000001</v>
      </c>
      <c r="G16" s="87">
        <v>11.66778307</v>
      </c>
      <c r="H16" s="63">
        <v>808</v>
      </c>
      <c r="I16" s="87">
        <v>15.001856669999999</v>
      </c>
      <c r="J16" s="87">
        <v>13.648064919999999</v>
      </c>
    </row>
    <row r="17" spans="1:12" s="56" customFormat="1" ht="18.899999999999999" customHeight="1" x14ac:dyDescent="0.3">
      <c r="A17" s="73" t="s">
        <v>380</v>
      </c>
      <c r="B17" s="63">
        <v>974</v>
      </c>
      <c r="C17" s="87">
        <v>14.271062270000002</v>
      </c>
      <c r="D17" s="87">
        <v>14.057574749999999</v>
      </c>
      <c r="E17" s="63">
        <v>1117</v>
      </c>
      <c r="F17" s="87">
        <v>15.090516079999999</v>
      </c>
      <c r="G17" s="87">
        <v>14.971427200000001</v>
      </c>
      <c r="H17" s="63">
        <v>1367</v>
      </c>
      <c r="I17" s="87">
        <v>18.690183210000001</v>
      </c>
      <c r="J17" s="87">
        <v>18.041784910000001</v>
      </c>
    </row>
    <row r="18" spans="1:12" s="56" customFormat="1" ht="18.899999999999999" customHeight="1" x14ac:dyDescent="0.3">
      <c r="A18" s="73" t="s">
        <v>377</v>
      </c>
      <c r="B18" s="63">
        <v>718</v>
      </c>
      <c r="C18" s="87">
        <v>9.9528694200000007</v>
      </c>
      <c r="D18" s="87">
        <v>9.6094789699999996</v>
      </c>
      <c r="E18" s="63">
        <v>863</v>
      </c>
      <c r="F18" s="87">
        <v>12.10718294</v>
      </c>
      <c r="G18" s="87">
        <v>11.69284811</v>
      </c>
      <c r="H18" s="63">
        <v>1014</v>
      </c>
      <c r="I18" s="87">
        <v>13.79779562</v>
      </c>
      <c r="J18" s="87">
        <v>13.529568619999999</v>
      </c>
    </row>
    <row r="19" spans="1:12" s="56" customFormat="1" ht="18.899999999999999" customHeight="1" x14ac:dyDescent="0.3">
      <c r="A19" s="73" t="s">
        <v>378</v>
      </c>
      <c r="B19" s="63">
        <v>906</v>
      </c>
      <c r="C19" s="87">
        <v>9.7671410099999996</v>
      </c>
      <c r="D19" s="87">
        <v>9.8855525799999988</v>
      </c>
      <c r="E19" s="63">
        <v>1018</v>
      </c>
      <c r="F19" s="87">
        <v>11.90782548</v>
      </c>
      <c r="G19" s="87">
        <v>11.738720330000001</v>
      </c>
      <c r="H19" s="63">
        <v>1175</v>
      </c>
      <c r="I19" s="87">
        <v>13.516622570000001</v>
      </c>
      <c r="J19" s="87">
        <v>13.244419479999999</v>
      </c>
    </row>
    <row r="20" spans="1:12" s="56" customFormat="1" ht="18.899999999999999" customHeight="1" x14ac:dyDescent="0.3">
      <c r="A20" s="73" t="s">
        <v>379</v>
      </c>
      <c r="B20" s="63">
        <v>1616</v>
      </c>
      <c r="C20" s="87">
        <v>14.495873700000001</v>
      </c>
      <c r="D20" s="87">
        <v>14.83445307</v>
      </c>
      <c r="E20" s="63">
        <v>2061</v>
      </c>
      <c r="F20" s="87">
        <v>16.779288449999999</v>
      </c>
      <c r="G20" s="87">
        <v>17.463623909999999</v>
      </c>
      <c r="H20" s="63">
        <v>2427</v>
      </c>
      <c r="I20" s="87">
        <v>19.284862929999999</v>
      </c>
      <c r="J20" s="87">
        <v>19.44699834</v>
      </c>
    </row>
    <row r="21" spans="1:12" s="56" customFormat="1" ht="18.899999999999999" customHeight="1" x14ac:dyDescent="0.3">
      <c r="A21" s="74" t="s">
        <v>172</v>
      </c>
      <c r="B21" s="75">
        <v>19963</v>
      </c>
      <c r="C21" s="88">
        <v>11.999447</v>
      </c>
      <c r="D21" s="88">
        <v>11.240399889999999</v>
      </c>
      <c r="E21" s="75">
        <v>24048</v>
      </c>
      <c r="F21" s="88">
        <v>14.04476008</v>
      </c>
      <c r="G21" s="88">
        <v>13.434760670000001</v>
      </c>
      <c r="H21" s="75">
        <v>29301</v>
      </c>
      <c r="I21" s="88">
        <v>16.59868801</v>
      </c>
      <c r="J21" s="88">
        <v>16.809406989999999</v>
      </c>
    </row>
    <row r="22" spans="1:12" ht="18.899999999999999" customHeight="1" x14ac:dyDescent="0.25">
      <c r="A22" s="76" t="s">
        <v>29</v>
      </c>
      <c r="B22" s="77">
        <v>132618</v>
      </c>
      <c r="C22" s="91">
        <v>10.3412218</v>
      </c>
      <c r="D22" s="91">
        <v>9.8517086799999998</v>
      </c>
      <c r="E22" s="77">
        <v>161345</v>
      </c>
      <c r="F22" s="91">
        <v>11.795708230000001</v>
      </c>
      <c r="G22" s="91">
        <v>11.563728639999999</v>
      </c>
      <c r="H22" s="77">
        <v>199636</v>
      </c>
      <c r="I22" s="91">
        <v>13.88751886</v>
      </c>
      <c r="J22" s="91">
        <v>13.88751886</v>
      </c>
      <c r="K22" s="78"/>
      <c r="L22" s="78"/>
    </row>
    <row r="23" spans="1:12" ht="18.899999999999999" customHeight="1" x14ac:dyDescent="0.25">
      <c r="A23" s="66" t="s">
        <v>426</v>
      </c>
    </row>
    <row r="25" spans="1:12" ht="15.6" x14ac:dyDescent="0.3">
      <c r="A25" s="113" t="s">
        <v>473</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453</v>
      </c>
      <c r="B1" s="55"/>
      <c r="C1" s="55"/>
      <c r="D1" s="55"/>
      <c r="E1" s="55"/>
      <c r="F1" s="55"/>
      <c r="G1" s="55"/>
      <c r="H1" s="55"/>
      <c r="I1" s="55"/>
      <c r="J1" s="55"/>
    </row>
    <row r="2" spans="1:16" s="56" customFormat="1" ht="18.899999999999999" customHeight="1" x14ac:dyDescent="0.3">
      <c r="A2" s="1" t="s">
        <v>454</v>
      </c>
      <c r="B2" s="57"/>
      <c r="C2" s="57"/>
      <c r="D2" s="57"/>
      <c r="E2" s="57"/>
      <c r="F2" s="57"/>
      <c r="G2" s="57"/>
      <c r="H2" s="57"/>
      <c r="I2" s="57"/>
      <c r="J2" s="57"/>
    </row>
    <row r="3" spans="1:16" s="60" customFormat="1" ht="54" customHeight="1" x14ac:dyDescent="0.3">
      <c r="A3" s="110" t="s">
        <v>461</v>
      </c>
      <c r="B3" s="58" t="s">
        <v>462</v>
      </c>
      <c r="C3" s="58" t="s">
        <v>463</v>
      </c>
      <c r="D3" s="58" t="s">
        <v>464</v>
      </c>
      <c r="E3" s="58" t="s">
        <v>465</v>
      </c>
      <c r="F3" s="58" t="s">
        <v>466</v>
      </c>
      <c r="G3" s="58" t="s">
        <v>467</v>
      </c>
      <c r="H3" s="58" t="s">
        <v>468</v>
      </c>
      <c r="I3" s="58" t="s">
        <v>469</v>
      </c>
      <c r="J3" s="59" t="s">
        <v>470</v>
      </c>
      <c r="O3" s="61"/>
      <c r="P3" s="61"/>
    </row>
    <row r="4" spans="1:16" s="56" customFormat="1" ht="56.25" customHeight="1" x14ac:dyDescent="0.3">
      <c r="A4" s="79" t="s">
        <v>393</v>
      </c>
      <c r="B4" s="63">
        <v>723</v>
      </c>
      <c r="C4" s="87">
        <v>9.4460412900000001</v>
      </c>
      <c r="D4" s="87">
        <v>8.6762351899999999</v>
      </c>
      <c r="E4" s="63">
        <v>987</v>
      </c>
      <c r="F4" s="87">
        <v>12.91884817</v>
      </c>
      <c r="G4" s="87">
        <v>11.858147800000001</v>
      </c>
      <c r="H4" s="63">
        <v>1175</v>
      </c>
      <c r="I4" s="87">
        <v>16.036577040000001</v>
      </c>
      <c r="J4" s="87">
        <v>14.82443638</v>
      </c>
    </row>
    <row r="5" spans="1:16" s="56" customFormat="1" ht="56.25" customHeight="1" x14ac:dyDescent="0.3">
      <c r="A5" s="79" t="s">
        <v>383</v>
      </c>
      <c r="B5" s="63">
        <v>177</v>
      </c>
      <c r="C5" s="87">
        <v>11.353431690000001</v>
      </c>
      <c r="D5" s="87">
        <v>13.695265109999999</v>
      </c>
      <c r="E5" s="63">
        <v>209</v>
      </c>
      <c r="F5" s="87">
        <v>14.574616460000001</v>
      </c>
      <c r="G5" s="87">
        <v>16.921993929999999</v>
      </c>
      <c r="H5" s="63">
        <v>194</v>
      </c>
      <c r="I5" s="87">
        <v>15.287628049999999</v>
      </c>
      <c r="J5" s="87">
        <v>16.977223779999999</v>
      </c>
    </row>
    <row r="6" spans="1:16" s="56" customFormat="1" ht="56.25" customHeight="1" x14ac:dyDescent="0.3">
      <c r="A6" s="79" t="s">
        <v>394</v>
      </c>
      <c r="B6" s="63">
        <v>1368</v>
      </c>
      <c r="C6" s="87">
        <v>9.2651540800000003</v>
      </c>
      <c r="D6" s="87">
        <v>9.9226799700000008</v>
      </c>
      <c r="E6" s="63">
        <v>1518</v>
      </c>
      <c r="F6" s="87">
        <v>10.09241407</v>
      </c>
      <c r="G6" s="87">
        <v>10.744749389999999</v>
      </c>
      <c r="H6" s="63">
        <v>1820</v>
      </c>
      <c r="I6" s="87">
        <v>12.584704739999999</v>
      </c>
      <c r="J6" s="87">
        <v>13.366305619999999</v>
      </c>
    </row>
    <row r="7" spans="1:16" s="56" customFormat="1" ht="56.25" customHeight="1" x14ac:dyDescent="0.3">
      <c r="A7" s="79" t="s">
        <v>392</v>
      </c>
      <c r="B7" s="63">
        <v>997</v>
      </c>
      <c r="C7" s="87">
        <v>8.7579058300000003</v>
      </c>
      <c r="D7" s="87">
        <v>9.1576025600000008</v>
      </c>
      <c r="E7" s="63">
        <v>1192</v>
      </c>
      <c r="F7" s="87">
        <v>10.46623935</v>
      </c>
      <c r="G7" s="87">
        <v>10.838308980000001</v>
      </c>
      <c r="H7" s="63">
        <v>1598</v>
      </c>
      <c r="I7" s="87">
        <v>14.12284578</v>
      </c>
      <c r="J7" s="87">
        <v>14.386937390000002</v>
      </c>
    </row>
    <row r="8" spans="1:16" s="56" customFormat="1" ht="56.25" customHeight="1" x14ac:dyDescent="0.3">
      <c r="A8" s="79" t="s">
        <v>397</v>
      </c>
      <c r="B8" s="63">
        <v>79</v>
      </c>
      <c r="C8" s="87">
        <v>5.0836550799999998</v>
      </c>
      <c r="D8" s="87">
        <v>6.4549207900000001</v>
      </c>
      <c r="E8" s="63">
        <v>98</v>
      </c>
      <c r="F8" s="87">
        <v>6.1173533099999995</v>
      </c>
      <c r="G8" s="87">
        <v>7.6415525400000002</v>
      </c>
      <c r="H8" s="63">
        <v>120</v>
      </c>
      <c r="I8" s="87">
        <v>7.2771376600000011</v>
      </c>
      <c r="J8" s="87">
        <v>8.7929733500000005</v>
      </c>
    </row>
    <row r="9" spans="1:16" s="56" customFormat="1" ht="56.25" customHeight="1" x14ac:dyDescent="0.3">
      <c r="A9" s="79" t="s">
        <v>398</v>
      </c>
      <c r="B9" s="63">
        <v>98</v>
      </c>
      <c r="C9" s="87">
        <v>7.0809248599999997</v>
      </c>
      <c r="D9" s="87">
        <v>8.0991012400000013</v>
      </c>
      <c r="E9" s="63">
        <v>113</v>
      </c>
      <c r="F9" s="87">
        <v>9.0039840600000005</v>
      </c>
      <c r="G9" s="87">
        <v>9.9222879000000006</v>
      </c>
      <c r="H9" s="63">
        <v>125</v>
      </c>
      <c r="I9" s="87">
        <v>10.51303616</v>
      </c>
      <c r="J9" s="87">
        <v>11.627904579999999</v>
      </c>
    </row>
    <row r="10" spans="1:16" s="56" customFormat="1" ht="56.25" customHeight="1" x14ac:dyDescent="0.3">
      <c r="A10" s="79" t="s">
        <v>399</v>
      </c>
      <c r="B10" s="63">
        <v>137</v>
      </c>
      <c r="C10" s="87">
        <v>8.4987593099999987</v>
      </c>
      <c r="D10" s="87">
        <v>10.485597870000001</v>
      </c>
      <c r="E10" s="63">
        <v>161</v>
      </c>
      <c r="F10" s="87">
        <v>9.2422502899999994</v>
      </c>
      <c r="G10" s="87">
        <v>11.492243159999999</v>
      </c>
      <c r="H10" s="63">
        <v>186</v>
      </c>
      <c r="I10" s="87">
        <v>11.502782929999999</v>
      </c>
      <c r="J10" s="87">
        <v>14.245383260000001</v>
      </c>
    </row>
    <row r="11" spans="1:16" s="56" customFormat="1" ht="56.25" customHeight="1" x14ac:dyDescent="0.3">
      <c r="A11" s="79" t="s">
        <v>386</v>
      </c>
      <c r="B11" s="63">
        <v>311</v>
      </c>
      <c r="C11" s="87">
        <v>6.8141980699999998</v>
      </c>
      <c r="D11" s="87">
        <v>9.6966108000000002</v>
      </c>
      <c r="E11" s="63">
        <v>410</v>
      </c>
      <c r="F11" s="87">
        <v>7.7917141800000005</v>
      </c>
      <c r="G11" s="87">
        <v>11.046252259999999</v>
      </c>
      <c r="H11" s="63">
        <v>500</v>
      </c>
      <c r="I11" s="87">
        <v>9.0155066699999988</v>
      </c>
      <c r="J11" s="87">
        <v>12.2825118</v>
      </c>
    </row>
    <row r="12" spans="1:16" s="56" customFormat="1" ht="56.25" customHeight="1" x14ac:dyDescent="0.3">
      <c r="A12" s="79" t="s">
        <v>387</v>
      </c>
      <c r="B12" s="63">
        <v>483</v>
      </c>
      <c r="C12" s="87">
        <v>8.9065093100000006</v>
      </c>
      <c r="D12" s="87">
        <v>11.749629259999999</v>
      </c>
      <c r="E12" s="63">
        <v>492</v>
      </c>
      <c r="F12" s="87">
        <v>8.56695107</v>
      </c>
      <c r="G12" s="87">
        <v>11.002939170000001</v>
      </c>
      <c r="H12" s="63">
        <v>563</v>
      </c>
      <c r="I12" s="87">
        <v>9.2537804099999992</v>
      </c>
      <c r="J12" s="87">
        <v>11.594974410000001</v>
      </c>
    </row>
    <row r="13" spans="1:16" s="56" customFormat="1" ht="56.25" customHeight="1" x14ac:dyDescent="0.3">
      <c r="A13" s="79" t="s">
        <v>395</v>
      </c>
      <c r="B13" s="63">
        <v>233</v>
      </c>
      <c r="C13" s="87">
        <v>5.9697668500000001</v>
      </c>
      <c r="D13" s="87">
        <v>7.9454620200000008</v>
      </c>
      <c r="E13" s="63">
        <v>289</v>
      </c>
      <c r="F13" s="87">
        <v>6.8776773000000002</v>
      </c>
      <c r="G13" s="87">
        <v>9.1732286500000004</v>
      </c>
      <c r="H13" s="63">
        <v>323</v>
      </c>
      <c r="I13" s="87">
        <v>7.5308929799999991</v>
      </c>
      <c r="J13" s="87">
        <v>9.9334778499999992</v>
      </c>
    </row>
    <row r="14" spans="1:16" s="56" customFormat="1" ht="56.25" customHeight="1" x14ac:dyDescent="0.3">
      <c r="A14" s="79" t="s">
        <v>396</v>
      </c>
      <c r="B14" s="63">
        <v>201</v>
      </c>
      <c r="C14" s="87">
        <v>5</v>
      </c>
      <c r="D14" s="87">
        <v>7.002215689999999</v>
      </c>
      <c r="E14" s="63">
        <v>298</v>
      </c>
      <c r="F14" s="87">
        <v>6.9463869499999999</v>
      </c>
      <c r="G14" s="87">
        <v>9.6875681500000006</v>
      </c>
      <c r="H14" s="63">
        <v>375</v>
      </c>
      <c r="I14" s="87">
        <v>8.0523942500000008</v>
      </c>
      <c r="J14" s="87">
        <v>10.868218929999999</v>
      </c>
    </row>
    <row r="15" spans="1:16" s="56" customFormat="1" ht="56.25" customHeight="1" x14ac:dyDescent="0.3">
      <c r="A15" s="79" t="s">
        <v>388</v>
      </c>
      <c r="B15" s="63">
        <v>144</v>
      </c>
      <c r="C15" s="87">
        <v>4.4090630700000002</v>
      </c>
      <c r="D15" s="87">
        <v>6.1347870999999996</v>
      </c>
      <c r="E15" s="63">
        <v>156</v>
      </c>
      <c r="F15" s="87">
        <v>4.6776611699999995</v>
      </c>
      <c r="G15" s="87">
        <v>6.4492251900000008</v>
      </c>
      <c r="H15" s="63">
        <v>183</v>
      </c>
      <c r="I15" s="87">
        <v>5.5203619899999996</v>
      </c>
      <c r="J15" s="87">
        <v>7.2144424699999998</v>
      </c>
    </row>
    <row r="16" spans="1:16" s="56" customFormat="1" ht="56.25" customHeight="1" x14ac:dyDescent="0.3">
      <c r="A16" s="79" t="s">
        <v>391</v>
      </c>
      <c r="B16" s="63">
        <v>59</v>
      </c>
      <c r="C16" s="87">
        <v>3.2170120000000004</v>
      </c>
      <c r="D16" s="87">
        <v>4.82389096</v>
      </c>
      <c r="E16" s="63">
        <v>113</v>
      </c>
      <c r="F16" s="87">
        <v>5.7682491099999993</v>
      </c>
      <c r="G16" s="87">
        <v>8.4397013300000001</v>
      </c>
      <c r="H16" s="63">
        <v>107</v>
      </c>
      <c r="I16" s="87">
        <v>5.4067710999999994</v>
      </c>
      <c r="J16" s="87">
        <v>7.6847105299999994</v>
      </c>
    </row>
    <row r="17" spans="1:12" s="56" customFormat="1" ht="56.25" customHeight="1" x14ac:dyDescent="0.3">
      <c r="A17" s="79" t="s">
        <v>390</v>
      </c>
      <c r="B17" s="63">
        <v>545</v>
      </c>
      <c r="C17" s="87">
        <v>6.6398635499999994</v>
      </c>
      <c r="D17" s="87">
        <v>10.16508058</v>
      </c>
      <c r="E17" s="63">
        <v>819</v>
      </c>
      <c r="F17" s="87">
        <v>9.0687631500000006</v>
      </c>
      <c r="G17" s="87">
        <v>13.290186090000001</v>
      </c>
      <c r="H17" s="63">
        <v>685</v>
      </c>
      <c r="I17" s="87">
        <v>7.2794898999999997</v>
      </c>
      <c r="J17" s="87">
        <v>10.24651609</v>
      </c>
    </row>
    <row r="18" spans="1:12" s="56" customFormat="1" ht="56.25" customHeight="1" x14ac:dyDescent="0.3">
      <c r="A18" s="79" t="s">
        <v>389</v>
      </c>
      <c r="B18" s="63">
        <v>194</v>
      </c>
      <c r="C18" s="87">
        <v>5.6941590799999995</v>
      </c>
      <c r="D18" s="87">
        <v>8.0502755399999995</v>
      </c>
      <c r="E18" s="63">
        <v>215</v>
      </c>
      <c r="F18" s="87">
        <v>6.1271017400000005</v>
      </c>
      <c r="G18" s="87">
        <v>8.479063720000001</v>
      </c>
      <c r="H18" s="63">
        <v>252</v>
      </c>
      <c r="I18" s="87">
        <v>6.9825436399999994</v>
      </c>
      <c r="J18" s="87">
        <v>9.1982780700000006</v>
      </c>
    </row>
    <row r="19" spans="1:12" s="56" customFormat="1" ht="18.600000000000001" customHeight="1" x14ac:dyDescent="0.3">
      <c r="A19" s="74" t="s">
        <v>170</v>
      </c>
      <c r="B19" s="75">
        <v>5749</v>
      </c>
      <c r="C19" s="88">
        <v>7.7129479299999995</v>
      </c>
      <c r="D19" s="88">
        <v>8.3273083799999998</v>
      </c>
      <c r="E19" s="75">
        <v>7070</v>
      </c>
      <c r="F19" s="88">
        <v>9.1303561699999989</v>
      </c>
      <c r="G19" s="88">
        <v>10.00403371</v>
      </c>
      <c r="H19" s="75">
        <v>8206</v>
      </c>
      <c r="I19" s="88">
        <v>10.55882239</v>
      </c>
      <c r="J19" s="88">
        <v>11.574278940000001</v>
      </c>
    </row>
    <row r="20" spans="1:12" ht="18.899999999999999" customHeight="1" x14ac:dyDescent="0.25">
      <c r="A20" s="76" t="s">
        <v>29</v>
      </c>
      <c r="B20" s="77">
        <v>132618</v>
      </c>
      <c r="C20" s="91">
        <v>10.3412218</v>
      </c>
      <c r="D20" s="91">
        <v>9.8517086799999998</v>
      </c>
      <c r="E20" s="77">
        <v>161345</v>
      </c>
      <c r="F20" s="91">
        <v>11.795708230000001</v>
      </c>
      <c r="G20" s="91">
        <v>11.563728639999999</v>
      </c>
      <c r="H20" s="77">
        <v>199636</v>
      </c>
      <c r="I20" s="91">
        <v>13.88751886</v>
      </c>
      <c r="J20" s="91">
        <v>13.88751886</v>
      </c>
      <c r="K20" s="78"/>
      <c r="L20" s="78"/>
    </row>
    <row r="21" spans="1:12" ht="18.899999999999999" customHeight="1" x14ac:dyDescent="0.25">
      <c r="A21" s="66" t="s">
        <v>426</v>
      </c>
    </row>
    <row r="23" spans="1:12" ht="15.6" x14ac:dyDescent="0.3">
      <c r="A23" s="113" t="s">
        <v>473</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2" t="s">
        <v>475</v>
      </c>
      <c r="B1" s="55"/>
      <c r="C1" s="55"/>
      <c r="D1" s="55"/>
      <c r="E1" s="55"/>
    </row>
    <row r="2" spans="1:8" s="56" customFormat="1" ht="18.899999999999999" customHeight="1" x14ac:dyDescent="0.3">
      <c r="A2" s="1" t="s">
        <v>456</v>
      </c>
      <c r="B2" s="57"/>
      <c r="C2" s="57"/>
      <c r="D2" s="57"/>
      <c r="E2" s="80"/>
    </row>
    <row r="3" spans="1:8" ht="46.8" x14ac:dyDescent="0.25">
      <c r="A3" s="70" t="s">
        <v>30</v>
      </c>
      <c r="B3" s="71" t="s">
        <v>432</v>
      </c>
      <c r="C3" s="71" t="s">
        <v>433</v>
      </c>
      <c r="D3" s="72" t="s">
        <v>434</v>
      </c>
      <c r="H3" s="68"/>
    </row>
    <row r="4" spans="1:8" ht="18.899999999999999" customHeight="1" x14ac:dyDescent="0.25">
      <c r="A4" s="73" t="s">
        <v>177</v>
      </c>
      <c r="B4" s="89">
        <v>8.9565288899999995</v>
      </c>
      <c r="C4" s="89">
        <v>10.82342585</v>
      </c>
      <c r="D4" s="89">
        <v>13.7918713</v>
      </c>
      <c r="F4" s="35"/>
      <c r="G4" s="36"/>
      <c r="H4" s="36"/>
    </row>
    <row r="5" spans="1:8" ht="18.899999999999999" customHeight="1" x14ac:dyDescent="0.25">
      <c r="A5" s="73" t="s">
        <v>33</v>
      </c>
      <c r="B5" s="89">
        <v>9.1991665999999999</v>
      </c>
      <c r="C5" s="89">
        <v>11.016720450000001</v>
      </c>
      <c r="D5" s="89">
        <v>13.297463690000001</v>
      </c>
      <c r="F5" s="53"/>
      <c r="G5" s="52"/>
      <c r="H5" s="52"/>
    </row>
    <row r="6" spans="1:8" ht="18.899999999999999" customHeight="1" x14ac:dyDescent="0.25">
      <c r="A6" s="73" t="s">
        <v>32</v>
      </c>
      <c r="B6" s="89">
        <v>9.5653456000000006</v>
      </c>
      <c r="C6" s="89">
        <v>11.49715801</v>
      </c>
      <c r="D6" s="89">
        <v>14.568949700000001</v>
      </c>
      <c r="F6" s="53"/>
      <c r="G6" s="52"/>
      <c r="H6" s="52"/>
    </row>
    <row r="7" spans="1:8" ht="18.899999999999999" customHeight="1" x14ac:dyDescent="0.25">
      <c r="A7" s="73" t="s">
        <v>31</v>
      </c>
      <c r="B7" s="89">
        <v>9.9536826900000008</v>
      </c>
      <c r="C7" s="89">
        <v>11.869947789999999</v>
      </c>
      <c r="D7" s="89">
        <v>13.116799409999999</v>
      </c>
      <c r="F7" s="53"/>
      <c r="G7" s="52"/>
      <c r="H7" s="52"/>
    </row>
    <row r="8" spans="1:8" ht="18.899999999999999" customHeight="1" x14ac:dyDescent="0.25">
      <c r="A8" s="73" t="s">
        <v>176</v>
      </c>
      <c r="B8" s="89">
        <v>8.9397128299999995</v>
      </c>
      <c r="C8" s="89">
        <v>10.948259589999999</v>
      </c>
      <c r="D8" s="89">
        <v>13.343535989999999</v>
      </c>
      <c r="F8" s="53"/>
      <c r="G8" s="52"/>
      <c r="H8" s="52"/>
    </row>
    <row r="9" spans="1:8" ht="18.899999999999999" customHeight="1" x14ac:dyDescent="0.25">
      <c r="A9" s="73" t="s">
        <v>175</v>
      </c>
      <c r="B9" s="89">
        <v>8.4172738700000007</v>
      </c>
      <c r="C9" s="89">
        <v>9.8040461899999993</v>
      </c>
      <c r="D9" s="89">
        <v>12.56857911</v>
      </c>
      <c r="F9" s="45"/>
      <c r="G9" s="44"/>
    </row>
    <row r="10" spans="1:8" ht="18.899999999999999" customHeight="1" x14ac:dyDescent="0.25">
      <c r="A10" s="73" t="s">
        <v>36</v>
      </c>
      <c r="B10" s="89">
        <v>8.2283100499999993</v>
      </c>
      <c r="C10" s="89">
        <v>10.39857106</v>
      </c>
      <c r="D10" s="89">
        <v>12.26369736</v>
      </c>
      <c r="F10" s="53"/>
      <c r="G10" s="52"/>
      <c r="H10" s="52"/>
    </row>
    <row r="11" spans="1:8" ht="18.899999999999999" customHeight="1" x14ac:dyDescent="0.25">
      <c r="A11" s="73" t="s">
        <v>35</v>
      </c>
      <c r="B11" s="89">
        <v>9.1925117699999994</v>
      </c>
      <c r="C11" s="89">
        <v>10.758624470000001</v>
      </c>
      <c r="D11" s="89">
        <v>12.937077089999999</v>
      </c>
      <c r="F11" s="53"/>
      <c r="G11" s="52"/>
      <c r="H11" s="52"/>
    </row>
    <row r="12" spans="1:8" ht="18.899999999999999" customHeight="1" x14ac:dyDescent="0.25">
      <c r="A12" s="73" t="s">
        <v>34</v>
      </c>
      <c r="B12" s="89">
        <v>9.3283970299999996</v>
      </c>
      <c r="C12" s="89">
        <v>11.02576487</v>
      </c>
      <c r="D12" s="89">
        <v>13.677792850000001</v>
      </c>
      <c r="F12" s="53"/>
      <c r="G12" s="52"/>
      <c r="H12" s="52"/>
    </row>
    <row r="13" spans="1:8" ht="18.899999999999999" customHeight="1" x14ac:dyDescent="0.25">
      <c r="A13" s="73" t="s">
        <v>178</v>
      </c>
      <c r="B13" s="89">
        <v>10.921091669999999</v>
      </c>
      <c r="C13" s="89">
        <v>12.3465188</v>
      </c>
      <c r="D13" s="89">
        <v>14.71351795</v>
      </c>
      <c r="F13" s="53"/>
      <c r="G13" s="52"/>
      <c r="H13" s="52"/>
    </row>
    <row r="14" spans="1:8" ht="18.899999999999999" customHeight="1" x14ac:dyDescent="0.25">
      <c r="A14" s="73" t="s">
        <v>154</v>
      </c>
      <c r="B14" s="89">
        <v>21.392418930000002</v>
      </c>
      <c r="C14" s="89">
        <v>29.097918010000001</v>
      </c>
      <c r="D14" s="89">
        <v>33.138329859999999</v>
      </c>
      <c r="H14" s="68"/>
    </row>
    <row r="15" spans="1:8" ht="18.899999999999999" customHeight="1" x14ac:dyDescent="0.25">
      <c r="A15" s="66" t="s">
        <v>426</v>
      </c>
    </row>
    <row r="17" spans="1:8" ht="15.6" x14ac:dyDescent="0.3">
      <c r="A17" s="113" t="s">
        <v>473</v>
      </c>
      <c r="B17" s="68"/>
      <c r="H17" s="68"/>
    </row>
    <row r="18" spans="1:8" x14ac:dyDescent="0.25">
      <c r="B18" s="68"/>
      <c r="H18" s="68"/>
    </row>
    <row r="19" spans="1:8" x14ac:dyDescent="0.25">
      <c r="B19" s="68"/>
      <c r="H19" s="68"/>
    </row>
    <row r="20" spans="1:8" x14ac:dyDescent="0.25">
      <c r="B20" s="68"/>
      <c r="H20" s="68"/>
    </row>
    <row r="21" spans="1:8" x14ac:dyDescent="0.25">
      <c r="B21" s="68"/>
      <c r="H21" s="68"/>
    </row>
    <row r="22" spans="1:8" x14ac:dyDescent="0.25">
      <c r="B22" s="68"/>
      <c r="H22" s="68"/>
    </row>
    <row r="23" spans="1:8" x14ac:dyDescent="0.25">
      <c r="B23" s="68"/>
      <c r="H23" s="68"/>
    </row>
    <row r="24" spans="1:8" x14ac:dyDescent="0.25">
      <c r="B24" s="68"/>
      <c r="H24" s="68"/>
    </row>
    <row r="25" spans="1:8" x14ac:dyDescent="0.25">
      <c r="B25" s="68"/>
      <c r="H25" s="68"/>
    </row>
    <row r="26" spans="1:8" x14ac:dyDescent="0.25">
      <c r="B26" s="68"/>
      <c r="H26" s="68"/>
    </row>
    <row r="27" spans="1:8" x14ac:dyDescent="0.25">
      <c r="B27" s="68"/>
      <c r="H27" s="68"/>
    </row>
    <row r="28" spans="1:8" x14ac:dyDescent="0.25">
      <c r="B28" s="68"/>
      <c r="H28" s="68"/>
    </row>
    <row r="29" spans="1:8" x14ac:dyDescent="0.25">
      <c r="B29" s="68"/>
      <c r="H29" s="68"/>
    </row>
    <row r="30" spans="1:8" x14ac:dyDescent="0.25">
      <c r="B30" s="68"/>
      <c r="H30" s="68"/>
    </row>
    <row r="31" spans="1:8" x14ac:dyDescent="0.25">
      <c r="B31" s="68"/>
      <c r="H31" s="68"/>
    </row>
    <row r="32" spans="1:8" x14ac:dyDescent="0.25">
      <c r="B32" s="68"/>
      <c r="H32" s="68"/>
    </row>
    <row r="33" spans="1:10" x14ac:dyDescent="0.25">
      <c r="B33" s="68"/>
      <c r="H33" s="68"/>
    </row>
    <row r="34" spans="1:10" x14ac:dyDescent="0.25">
      <c r="B34" s="68"/>
      <c r="H34" s="68"/>
    </row>
    <row r="35" spans="1:10" x14ac:dyDescent="0.25">
      <c r="B35" s="68"/>
      <c r="H35" s="68"/>
    </row>
    <row r="36" spans="1:10" x14ac:dyDescent="0.25">
      <c r="A36" s="56"/>
      <c r="B36" s="56"/>
      <c r="C36" s="56"/>
      <c r="D36" s="56"/>
      <c r="F36" s="56"/>
      <c r="G36" s="56"/>
      <c r="H36" s="56"/>
      <c r="I36" s="56"/>
      <c r="J36" s="56"/>
    </row>
    <row r="37" spans="1:10" x14ac:dyDescent="0.25">
      <c r="B37" s="68"/>
      <c r="H37" s="68"/>
    </row>
    <row r="38" spans="1:10" x14ac:dyDescent="0.25">
      <c r="B38" s="68"/>
      <c r="H38"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8AE3B-1E43-40B3-B123-1CA009C70167}">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2" t="s">
        <v>476</v>
      </c>
      <c r="B1" s="81"/>
      <c r="C1" s="82"/>
      <c r="D1" s="82"/>
    </row>
    <row r="2" spans="1:8" s="56" customFormat="1" ht="18.899999999999999" customHeight="1" x14ac:dyDescent="0.3">
      <c r="A2" s="70" t="s">
        <v>292</v>
      </c>
      <c r="B2" s="72" t="s">
        <v>291</v>
      </c>
      <c r="C2" s="83"/>
      <c r="D2" s="82"/>
      <c r="E2" s="83"/>
    </row>
    <row r="3" spans="1:8" ht="18.899999999999999" customHeight="1" x14ac:dyDescent="0.25">
      <c r="A3" s="73" t="s">
        <v>281</v>
      </c>
      <c r="B3" s="84">
        <v>0.54139388079999995</v>
      </c>
      <c r="H3" s="68"/>
    </row>
    <row r="4" spans="1:8" ht="18.899999999999999" customHeight="1" x14ac:dyDescent="0.25">
      <c r="A4" s="73" t="s">
        <v>282</v>
      </c>
      <c r="B4" s="84">
        <v>0.42187409660000003</v>
      </c>
      <c r="H4" s="68"/>
    </row>
    <row r="5" spans="1:8" ht="18.899999999999999" customHeight="1" x14ac:dyDescent="0.25">
      <c r="A5" s="73" t="s">
        <v>283</v>
      </c>
      <c r="B5" s="84">
        <v>0.50145147290000003</v>
      </c>
      <c r="H5" s="68"/>
    </row>
    <row r="6" spans="1:8" ht="18.899999999999999" customHeight="1" x14ac:dyDescent="0.25">
      <c r="A6" s="73" t="s">
        <v>287</v>
      </c>
      <c r="B6" s="84">
        <v>0.89656379460000002</v>
      </c>
      <c r="H6" s="68"/>
    </row>
    <row r="7" spans="1:8" ht="18.899999999999999" customHeight="1" x14ac:dyDescent="0.25">
      <c r="A7" s="73" t="s">
        <v>288</v>
      </c>
      <c r="B7" s="84">
        <v>0.2962515349</v>
      </c>
      <c r="H7" s="68"/>
    </row>
    <row r="8" spans="1:8" ht="18.899999999999999" customHeight="1" x14ac:dyDescent="0.25">
      <c r="A8" s="73" t="s">
        <v>284</v>
      </c>
      <c r="B8" s="84">
        <v>5.5889940999999997E-8</v>
      </c>
      <c r="H8" s="68"/>
    </row>
    <row r="9" spans="1:8" ht="18.899999999999999" customHeight="1" x14ac:dyDescent="0.25">
      <c r="A9" s="73" t="s">
        <v>285</v>
      </c>
      <c r="B9" s="84">
        <v>9.5006356000000005E-6</v>
      </c>
      <c r="H9" s="68"/>
    </row>
    <row r="10" spans="1:8" ht="18.899999999999999" customHeight="1" x14ac:dyDescent="0.25">
      <c r="A10" s="73" t="s">
        <v>286</v>
      </c>
      <c r="B10" s="84">
        <v>2.4895000000000001E-4</v>
      </c>
      <c r="H10" s="68"/>
    </row>
    <row r="11" spans="1:8" ht="18.899999999999999" customHeight="1" x14ac:dyDescent="0.25">
      <c r="A11" s="73" t="s">
        <v>289</v>
      </c>
      <c r="B11" s="84">
        <v>0.4488187783</v>
      </c>
      <c r="H11" s="68"/>
    </row>
    <row r="12" spans="1:8" ht="18.899999999999999" customHeight="1" x14ac:dyDescent="0.25">
      <c r="A12" s="73" t="s">
        <v>290</v>
      </c>
      <c r="B12" s="84">
        <v>0.56259639559999997</v>
      </c>
      <c r="H12" s="68"/>
    </row>
    <row r="13" spans="1:8" ht="18.899999999999999" customHeight="1" x14ac:dyDescent="0.25">
      <c r="A13" s="66" t="s">
        <v>474</v>
      </c>
      <c r="B13" s="68"/>
    </row>
    <row r="15" spans="1:8" ht="15.6" x14ac:dyDescent="0.3">
      <c r="A15" s="113" t="s">
        <v>473</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RHA-Chapter12-Antidepressant-Use-Rates</dc:title>
  <dc:creator>rodm</dc:creator>
  <cp:lastModifiedBy>Lindsey Dahl</cp:lastModifiedBy>
  <cp:lastPrinted>2024-06-05T19:11:10Z</cp:lastPrinted>
  <dcterms:created xsi:type="dcterms:W3CDTF">2012-06-19T01:21:24Z</dcterms:created>
  <dcterms:modified xsi:type="dcterms:W3CDTF">2025-12-04T21:02:47Z</dcterms:modified>
</cp:coreProperties>
</file>